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xámenes" sheetId="1" r:id="rId1"/>
  </sheets>
  <externalReferences>
    <externalReference r:id="rId4"/>
  </externalReferences>
  <definedNames>
    <definedName name="DATABASE" localSheetId="0">'exámenes'!$A$6:$D$153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<sst xmlns="http://schemas.openxmlformats.org/spreadsheetml/2006/main" count="141" uniqueCount="135">
  <si>
    <t>UNAM. EXÁMENES DE GRADO</t>
  </si>
  <si>
    <t>Área / Programa / Plan de estudios</t>
  </si>
  <si>
    <t>Hombres</t>
  </si>
  <si>
    <t>Mujeres</t>
  </si>
  <si>
    <t>Total</t>
  </si>
  <si>
    <t>CIENCIAS FÍSICO MATEMÁTICAS E INGENIERÍAS</t>
  </si>
  <si>
    <t>Maestría y Doctorado en Ciencias (Astronomía)</t>
  </si>
  <si>
    <t>Maestría en Ciencias (Astronomía)</t>
  </si>
  <si>
    <t>Doctorado en Ciencias (Astronomía)</t>
  </si>
  <si>
    <t>Maestría y Doctorado en Ciencias Matemáticas</t>
  </si>
  <si>
    <t>Maestría en Ciencias (Matemáticas)</t>
  </si>
  <si>
    <t>Doctorado en Ciencias (Matemáticas)</t>
  </si>
  <si>
    <t>Maestría y Doctorado en Ingeniería</t>
  </si>
  <si>
    <t>Maestría en Ingeniería</t>
  </si>
  <si>
    <t>Doctorado en Ingeniería</t>
  </si>
  <si>
    <t>Posgrado en Ciencia e Ingeniería de la Computación</t>
  </si>
  <si>
    <t>Maestría en Ciencia e Ingeniería de la Computación</t>
  </si>
  <si>
    <t>Posgrado en Ciencias e Ingeniería de Materiales</t>
  </si>
  <si>
    <t>Maestría en Ciencia e Ingeniería de Materiales</t>
  </si>
  <si>
    <t>Doctorado en Ciencia e Ingeniería de Materiales</t>
  </si>
  <si>
    <t>Posgrado en Ciencias de la Tierra</t>
  </si>
  <si>
    <t>Maestría en Ciencias de la Tierra</t>
  </si>
  <si>
    <t>Doctorado en Ciencias de la Tierra</t>
  </si>
  <si>
    <t>Posgrado en Ciencias Físicas</t>
  </si>
  <si>
    <t>Maestría en Ciencias (Física)</t>
  </si>
  <si>
    <t>Maestría en Ciencias (Física Médica)</t>
  </si>
  <si>
    <t>Doctorado en Ciencias (Física)</t>
  </si>
  <si>
    <t>maestria</t>
  </si>
  <si>
    <t>doctorado</t>
  </si>
  <si>
    <t>CIENCIAS BIOLÓGICAS Y DE LA SALUD</t>
  </si>
  <si>
    <t>Maestría en Ciencias Neurobiología</t>
  </si>
  <si>
    <t>Maestría en Enfermería</t>
  </si>
  <si>
    <t>Doctorado en Ciencias Biomédicas</t>
  </si>
  <si>
    <t>Maestría y Doctorado en Ciencias Bioquímicas</t>
  </si>
  <si>
    <t>Maestría en Ciencias (Bioquímicas)</t>
  </si>
  <si>
    <t>Doctorado en Ciencias (Bioquímicas)</t>
  </si>
  <si>
    <t>Maestría y Doctorado en Ciencias de la Producción y de la Salud Animal</t>
  </si>
  <si>
    <t>Maestría en Ciencias de la Producción y de la Salud Animal</t>
  </si>
  <si>
    <t>Maestría en Medicina Veterinaria y Zootecnia</t>
  </si>
  <si>
    <t>Doctorado en Ciencias de la Producción y de la Salud Animal</t>
  </si>
  <si>
    <t>Maestría y Doctorado en Ciencias Médicas, Odontológicas y de la Salud</t>
  </si>
  <si>
    <t>Maestría en Ciencias de la Salud</t>
  </si>
  <si>
    <t>Maestría en Ciencias Médicas</t>
  </si>
  <si>
    <t>Maestría en Ciencias Odontológicas</t>
  </si>
  <si>
    <t>Doctorado en Ciencias de la Salud</t>
  </si>
  <si>
    <t>Doctorado en Ciencias Médicas</t>
  </si>
  <si>
    <t>Doctorado en Ciencias Odontológicas</t>
  </si>
  <si>
    <t>Maestría y Doctorado en Ciencias Químicas</t>
  </si>
  <si>
    <t>Maestría en Ciencias Químicas</t>
  </si>
  <si>
    <t>Doctorado en Ciencias Químicas</t>
  </si>
  <si>
    <t>Maestría y Doctorado en Psicología</t>
  </si>
  <si>
    <t>Maestría en Psicología</t>
  </si>
  <si>
    <t>Doctorado en Psicología</t>
  </si>
  <si>
    <t>Posgrado en Ciencias Biológicas</t>
  </si>
  <si>
    <t>Maestría en Ciencias Biológicas</t>
  </si>
  <si>
    <t>Doctorado en Ciencias Biológicas</t>
  </si>
  <si>
    <t>Posgrado en Ciencias del Mar y Limnología</t>
  </si>
  <si>
    <t>Maestría en Ciencias del Mar y Limnología</t>
  </si>
  <si>
    <t>Doctorado en Ciencias del Mar y Limnología</t>
  </si>
  <si>
    <t>CIENCIAS SOCIALES</t>
  </si>
  <si>
    <t>Maestría en Trabajo Social</t>
  </si>
  <si>
    <t>Posgrado en Antropología</t>
  </si>
  <si>
    <t>Maestría en Antropología</t>
  </si>
  <si>
    <t>Doctorado en Antropología</t>
  </si>
  <si>
    <t>Posgrado en Ciencias de la Administración</t>
  </si>
  <si>
    <t>Maestría en Administración</t>
  </si>
  <si>
    <t>Maestría en Auditoría</t>
  </si>
  <si>
    <t>Maestría en Finanzas</t>
  </si>
  <si>
    <t>Doctorado en Ciencias de la Administración</t>
  </si>
  <si>
    <t>Posgrado en Ciencias Políticas y Sociales</t>
  </si>
  <si>
    <t>Maestría en Comunicación</t>
  </si>
  <si>
    <t>Maestría en Estudios en Relaciones Internacionales</t>
  </si>
  <si>
    <t>Maestría en Estudios Políticos y Sociales</t>
  </si>
  <si>
    <t>Maestría en Estudios México-Estados Unidos</t>
  </si>
  <si>
    <t>Maestría en Gobierno y Asuntos Públicos</t>
  </si>
  <si>
    <t>Doctorado en Ciencias Políticas y Sociales</t>
  </si>
  <si>
    <t>Doctorado en Sociología</t>
  </si>
  <si>
    <t>Posgrado en Derecho</t>
  </si>
  <si>
    <t>Maestría en Derecho</t>
  </si>
  <si>
    <t>Maestría en Política Criminal</t>
  </si>
  <si>
    <t>Doctorado en Derecho</t>
  </si>
  <si>
    <t>Posgrado en Economía</t>
  </si>
  <si>
    <t>Maestría en Economía</t>
  </si>
  <si>
    <t>Doctorado en Economía</t>
  </si>
  <si>
    <t>Posgrado en Estudios Latinoamericanos</t>
  </si>
  <si>
    <t>Maestría en Estudios Latinoamericanos</t>
  </si>
  <si>
    <t>Doctorado en Estudios Latinoamericanos</t>
  </si>
  <si>
    <t>Posgrado en Geografía</t>
  </si>
  <si>
    <t>Maestría en Geografía</t>
  </si>
  <si>
    <t>Doctorado en Geografía</t>
  </si>
  <si>
    <t>HUMANIDADES Y ARTES</t>
  </si>
  <si>
    <t>Maestría en Artes Visuales</t>
  </si>
  <si>
    <t>Maestría en Docencia para la Educación Media Superior</t>
  </si>
  <si>
    <t>Maestría y Doctorado en Arquitectura</t>
  </si>
  <si>
    <t>Maestría en Arquitectura</t>
  </si>
  <si>
    <t>Doctorado en Arquitectura</t>
  </si>
  <si>
    <t>Maestría y Doctorado en Bibliotecología y Estudios de la Información</t>
  </si>
  <si>
    <t>Maestría en Bibliotecología y Estudios de la Información</t>
  </si>
  <si>
    <t>Doctorado en Bibliotecología y Estudios de la Información</t>
  </si>
  <si>
    <t>Maestría y Doctorado en Estudios Mesoamericanos</t>
  </si>
  <si>
    <t>Maestría en Estudios Mesoamericanos</t>
  </si>
  <si>
    <t>Doctorado en Estudios Mesoamericanos</t>
  </si>
  <si>
    <t>Maestría y Doctorado en Filosofía</t>
  </si>
  <si>
    <t>Maestría en Filosofía</t>
  </si>
  <si>
    <t>Doctorado en Filosofía</t>
  </si>
  <si>
    <t>Maestría y Doctorado en Filosofía de la Ciencia</t>
  </si>
  <si>
    <t>Maestría en Filosofía de la Ciencia</t>
  </si>
  <si>
    <t>Doctorado en Filosofía de la Ciencia</t>
  </si>
  <si>
    <t>Maestría y Doctorado en Historia</t>
  </si>
  <si>
    <t>Maestría en Historia</t>
  </si>
  <si>
    <t>Doctorado en Historia</t>
  </si>
  <si>
    <t>Maestría y Doctorado en Historia del Arte</t>
  </si>
  <si>
    <t>Maestría en Historia del Arte</t>
  </si>
  <si>
    <t>Doctorado en Historia del Arte</t>
  </si>
  <si>
    <t>Maestría y Doctorado en Letras</t>
  </si>
  <si>
    <t>Maestría en Letras</t>
  </si>
  <si>
    <t>Doctorado en Letras</t>
  </si>
  <si>
    <t>Maestría y Doctorado en Lingüística</t>
  </si>
  <si>
    <t>Maestría en Lingüística Aplicada</t>
  </si>
  <si>
    <t>Maestría en Lingüística Hispánica</t>
  </si>
  <si>
    <t>Doctorado en Lingüística</t>
  </si>
  <si>
    <t>Maestría y Doctorado en Música</t>
  </si>
  <si>
    <t>Maestría en Música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</si>
  <si>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</si>
  <si>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</si>
  <si>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</si>
  <si>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</si>
  <si>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</si>
  <si>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</si>
  <si>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Programa de Posgrado en Diseño Industrial</t>
  </si>
  <si>
    <t>Maestría en Diseño Industrial</t>
  </si>
  <si>
    <t>Maestría</t>
  </si>
  <si>
    <t>Doctorado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</si>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</sst>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52" applyNumberFormat="1" applyFont="1">
      <alignment/>
      <protection/>
    </xf>
    <xf numFmtId="3" fontId="2" fillId="0" borderId="0" xfId="52" applyNumberFormat="1" applyFont="1" applyFill="1" applyAlignment="1">
      <alignment horizontal="right" indent="1"/>
      <protection/>
    </xf>
    <xf numFmtId="3" fontId="0" fillId="0" borderId="0" xfId="52" applyNumberFormat="1" applyFont="1">
      <alignment/>
      <protection/>
    </xf>
    <xf numFmtId="3" fontId="2" fillId="0" borderId="0" xfId="52" applyNumberFormat="1" applyFont="1" applyFill="1" applyAlignment="1">
      <alignment horizontal="left" indent="1"/>
      <protection/>
    </xf>
    <xf numFmtId="3" fontId="0" fillId="0" borderId="0" xfId="52" applyNumberFormat="1" applyFont="1" applyFill="1" applyAlignment="1">
      <alignment horizontal="left" indent="2"/>
      <protection/>
    </xf>
    <xf numFmtId="3" fontId="0" fillId="0" borderId="0" xfId="52" applyNumberFormat="1" applyFont="1" applyFill="1" applyAlignment="1">
      <alignment horizontal="right" indent="1"/>
      <protection/>
    </xf>
    <xf numFmtId="3" fontId="0" fillId="0" borderId="0" xfId="52" applyNumberFormat="1" applyFont="1" applyAlignment="1">
      <alignment horizontal="right" indent="1"/>
      <protection/>
    </xf>
    <xf numFmtId="0" fontId="0" fillId="0" borderId="0" xfId="51" applyNumberFormat="1" applyFont="1" applyAlignment="1" quotePrefix="1">
      <alignment horizontal="left" indent="2"/>
      <protection/>
    </xf>
    <xf numFmtId="1" fontId="0" fillId="0" borderId="0" xfId="0" applyNumberFormat="1" applyFont="1" applyFill="1" applyAlignment="1">
      <alignment horizontal="right" indent="1"/>
    </xf>
    <xf numFmtId="1" fontId="0" fillId="0" borderId="0" xfId="0" applyNumberFormat="1" applyFont="1" applyFill="1" applyAlignment="1">
      <alignment/>
    </xf>
    <xf numFmtId="3" fontId="2" fillId="0" borderId="0" xfId="52" applyNumberFormat="1" applyFont="1" applyAlignment="1">
      <alignment horizontal="left" indent="1"/>
      <protection/>
    </xf>
    <xf numFmtId="3" fontId="2" fillId="0" borderId="0" xfId="51" applyNumberFormat="1" applyFont="1" applyFill="1" applyAlignment="1" quotePrefix="1">
      <alignment horizontal="right" indent="1"/>
      <protection/>
    </xf>
    <xf numFmtId="0" fontId="0" fillId="0" borderId="0" xfId="51" applyNumberFormat="1" applyFont="1" applyAlignment="1">
      <alignment horizontal="left" indent="2"/>
      <protection/>
    </xf>
    <xf numFmtId="3" fontId="6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NumberFormat="1" applyFont="1" applyAlignment="1">
      <alignment horizontal="left" indent="2"/>
    </xf>
    <xf numFmtId="1" fontId="2" fillId="0" borderId="0" xfId="52" applyNumberFormat="1" applyFont="1" applyAlignment="1">
      <alignment horizontal="left" indent="1"/>
      <protection/>
    </xf>
    <xf numFmtId="1" fontId="2" fillId="0" borderId="0" xfId="0" applyNumberFormat="1" applyFont="1" applyFill="1" applyAlignment="1">
      <alignment horizontal="right" indent="1"/>
    </xf>
    <xf numFmtId="0" fontId="6" fillId="0" borderId="0" xfId="0" applyNumberFormat="1" applyFont="1" applyFill="1" applyBorder="1" applyAlignment="1" applyProtection="1">
      <alignment horizontal="right" vertical="top" wrapText="1" indent="1"/>
      <protection locked="0"/>
    </xf>
    <xf numFmtId="3" fontId="0" fillId="0" borderId="0" xfId="52" applyNumberFormat="1" applyFont="1" applyFill="1">
      <alignment/>
      <protection/>
    </xf>
    <xf numFmtId="0" fontId="0" fillId="0" borderId="0" xfId="51" applyNumberFormat="1" applyFont="1" applyAlignment="1">
      <alignment horizontal="left"/>
      <protection/>
    </xf>
    <xf numFmtId="1" fontId="0" fillId="0" borderId="0" xfId="0" applyNumberFormat="1" applyFont="1" applyAlignment="1">
      <alignment/>
    </xf>
    <xf numFmtId="1" fontId="2" fillId="0" borderId="0" xfId="52" applyNumberFormat="1" applyFont="1">
      <alignment/>
      <protection/>
    </xf>
    <xf numFmtId="3" fontId="2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 quotePrefix="1">
      <alignment horizontal="right" indent="1"/>
    </xf>
    <xf numFmtId="0" fontId="0" fillId="0" borderId="0" xfId="53" applyFont="1" applyFill="1" applyAlignment="1">
      <alignment horizontal="right" indent="1"/>
      <protection/>
    </xf>
    <xf numFmtId="0" fontId="6" fillId="0" borderId="0" xfId="53" applyFont="1" applyFill="1" applyAlignment="1">
      <alignment horizontal="right" indent="1"/>
      <protection/>
    </xf>
    <xf numFmtId="0" fontId="6" fillId="0" borderId="0" xfId="53" applyFont="1" applyFill="1" applyAlignment="1">
      <alignment horizontal="right"/>
      <protection/>
    </xf>
    <xf numFmtId="3" fontId="2" fillId="0" borderId="0" xfId="51" applyNumberFormat="1" applyFont="1" applyAlignment="1" quotePrefix="1">
      <alignment horizontal="right" indent="1"/>
      <protection/>
    </xf>
    <xf numFmtId="0" fontId="0" fillId="0" borderId="0" xfId="0" applyNumberFormat="1" applyFont="1" applyFill="1" applyAlignment="1" quotePrefix="1">
      <alignment horizontal="right" indent="1"/>
    </xf>
    <xf numFmtId="0" fontId="0" fillId="0" borderId="0" xfId="0" applyNumberFormat="1" applyFont="1" applyAlignment="1" quotePrefix="1">
      <alignment/>
    </xf>
    <xf numFmtId="1" fontId="0" fillId="0" borderId="0" xfId="0" applyNumberFormat="1" applyFont="1" applyFill="1" applyAlignment="1" quotePrefix="1">
      <alignment horizontal="right" indent="1"/>
    </xf>
    <xf numFmtId="3" fontId="0" fillId="0" borderId="0" xfId="52" applyNumberFormat="1" applyFont="1" quotePrefix="1">
      <alignment/>
      <protection/>
    </xf>
    <xf numFmtId="3" fontId="0" fillId="0" borderId="0" xfId="52" applyNumberFormat="1" applyFont="1" applyAlignment="1">
      <alignment horizontal="left" indent="2"/>
      <protection/>
    </xf>
    <xf numFmtId="0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 quotePrefix="1">
      <alignment horizontal="right" indent="1"/>
    </xf>
    <xf numFmtId="3" fontId="0" fillId="0" borderId="0" xfId="51" applyNumberFormat="1" applyFont="1" applyFill="1" applyAlignment="1" quotePrefix="1">
      <alignment horizontal="right" indent="1"/>
      <protection/>
    </xf>
    <xf numFmtId="3" fontId="0" fillId="0" borderId="0" xfId="51" applyNumberFormat="1" applyFont="1" applyFill="1" quotePrefix="1">
      <alignment/>
      <protection/>
    </xf>
    <xf numFmtId="1" fontId="0" fillId="0" borderId="0" xfId="0" applyNumberFormat="1" applyFont="1" applyAlignment="1">
      <alignment horizontal="right" indent="1"/>
    </xf>
    <xf numFmtId="0" fontId="2" fillId="0" borderId="0" xfId="51" applyNumberFormat="1" applyFont="1" applyFill="1" applyAlignment="1" quotePrefix="1">
      <alignment horizontal="left" indent="1"/>
      <protection/>
    </xf>
    <xf numFmtId="0" fontId="2" fillId="0" borderId="0" xfId="51" applyNumberFormat="1" applyFont="1" applyAlignment="1">
      <alignment horizontal="left" indent="1"/>
      <protection/>
    </xf>
    <xf numFmtId="0" fontId="2" fillId="0" borderId="0" xfId="51" applyNumberFormat="1" applyFont="1" applyAlignment="1" quotePrefix="1">
      <alignment horizontal="left" indent="1"/>
      <protection/>
    </xf>
    <xf numFmtId="0" fontId="0" fillId="0" borderId="0" xfId="0" applyNumberFormat="1" applyAlignment="1" quotePrefix="1">
      <alignment/>
    </xf>
    <xf numFmtId="0" fontId="0" fillId="0" borderId="0" xfId="51" applyNumberFormat="1" applyFont="1" applyBorder="1" applyAlignment="1" quotePrefix="1">
      <alignment horizontal="left" indent="2"/>
      <protection/>
    </xf>
    <xf numFmtId="1" fontId="0" fillId="0" borderId="0" xfId="0" applyNumberFormat="1" applyFont="1" applyFill="1" applyBorder="1" applyAlignment="1">
      <alignment horizontal="right" indent="1"/>
    </xf>
    <xf numFmtId="0" fontId="2" fillId="0" borderId="0" xfId="51" applyNumberFormat="1" applyFont="1" applyFill="1" applyBorder="1" applyAlignment="1">
      <alignment horizontal="left" indent="1"/>
      <protection/>
    </xf>
    <xf numFmtId="3" fontId="2" fillId="0" borderId="0" xfId="51" applyNumberFormat="1" applyFont="1" applyFill="1" applyBorder="1" applyAlignment="1" quotePrefix="1">
      <alignment horizontal="right" indent="1"/>
      <protection/>
    </xf>
    <xf numFmtId="3" fontId="2" fillId="0" borderId="0" xfId="51" applyNumberFormat="1" applyFont="1" applyBorder="1" applyAlignment="1" quotePrefix="1">
      <alignment horizontal="right" indent="1"/>
      <protection/>
    </xf>
    <xf numFmtId="0" fontId="0" fillId="0" borderId="0" xfId="51" applyNumberFormat="1" applyFont="1" applyFill="1" applyAlignment="1" quotePrefix="1">
      <alignment horizontal="left" indent="2"/>
      <protection/>
    </xf>
    <xf numFmtId="0" fontId="2" fillId="0" borderId="0" xfId="51" applyNumberFormat="1" applyFont="1" applyFill="1" applyAlignment="1">
      <alignment horizontal="left" indent="1"/>
      <protection/>
    </xf>
    <xf numFmtId="3" fontId="2" fillId="0" borderId="0" xfId="0" applyNumberFormat="1" applyFont="1" applyFill="1" applyAlignment="1" quotePrefix="1">
      <alignment horizontal="right" indent="1"/>
    </xf>
    <xf numFmtId="3" fontId="0" fillId="0" borderId="0" xfId="51" applyNumberFormat="1" applyFont="1" applyAlignment="1" quotePrefix="1">
      <alignment horizontal="right" indent="1"/>
      <protection/>
    </xf>
    <xf numFmtId="3" fontId="0" fillId="0" borderId="0" xfId="52" applyNumberFormat="1" applyFont="1" applyAlignment="1">
      <alignment horizontal="left" indent="1"/>
      <protection/>
    </xf>
    <xf numFmtId="1" fontId="0" fillId="0" borderId="0" xfId="52" applyNumberFormat="1" applyFont="1">
      <alignment/>
      <protection/>
    </xf>
    <xf numFmtId="1" fontId="6" fillId="0" borderId="0" xfId="53" applyNumberFormat="1" applyFont="1" applyFill="1" applyAlignment="1">
      <alignment horizontal="right" indent="1"/>
      <protection/>
    </xf>
    <xf numFmtId="3" fontId="0" fillId="0" borderId="10" xfId="52" applyNumberFormat="1" applyFont="1" applyBorder="1">
      <alignment/>
      <protection/>
    </xf>
    <xf numFmtId="3" fontId="0" fillId="0" borderId="10" xfId="52" applyNumberFormat="1" applyFont="1" applyFill="1" applyBorder="1" applyAlignment="1">
      <alignment horizontal="right" indent="1"/>
      <protection/>
    </xf>
    <xf numFmtId="3" fontId="0" fillId="0" borderId="10" xfId="52" applyNumberFormat="1" applyFont="1" applyBorder="1" applyAlignment="1">
      <alignment horizontal="right" indent="1"/>
      <protection/>
    </xf>
    <xf numFmtId="0" fontId="0" fillId="0" borderId="0" xfId="52" applyFont="1">
      <alignment/>
      <protection/>
    </xf>
    <xf numFmtId="3" fontId="2" fillId="0" borderId="0" xfId="52" applyNumberFormat="1" applyFont="1" applyBorder="1">
      <alignment/>
      <protection/>
    </xf>
    <xf numFmtId="3" fontId="2" fillId="0" borderId="0" xfId="52" applyNumberFormat="1" applyFont="1" applyFill="1" applyBorder="1" applyAlignment="1">
      <alignment horizontal="right" indent="1"/>
      <protection/>
    </xf>
    <xf numFmtId="3" fontId="0" fillId="0" borderId="11" xfId="52" applyNumberFormat="1" applyFont="1" applyBorder="1">
      <alignment/>
      <protection/>
    </xf>
    <xf numFmtId="3" fontId="0" fillId="0" borderId="11" xfId="52" applyNumberFormat="1" applyFont="1" applyBorder="1" applyAlignment="1">
      <alignment horizontal="right" indent="1"/>
      <protection/>
    </xf>
    <xf numFmtId="3" fontId="0" fillId="0" borderId="11" xfId="52" applyNumberFormat="1" applyFont="1" applyFill="1" applyBorder="1" applyAlignment="1">
      <alignment horizontal="right" indent="1"/>
      <protection/>
    </xf>
    <xf numFmtId="3" fontId="0" fillId="0" borderId="11" xfId="52" applyNumberFormat="1" applyFont="1" applyFill="1" applyBorder="1">
      <alignment/>
      <protection/>
    </xf>
    <xf numFmtId="3" fontId="3" fillId="0" borderId="0" xfId="52" applyNumberFormat="1" applyFont="1">
      <alignment/>
      <protection/>
    </xf>
    <xf numFmtId="1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aestria Doctorado por Programa" xfId="51"/>
    <cellStyle name="Normal_POBESC_3" xfId="52"/>
    <cellStyle name="Normal_Programas Maestria y Doctora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90" zoomScaleNormal="90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6.140625" style="41" customWidth="1"/>
    <col min="2" max="3" width="9.28125" style="29" customWidth="1"/>
    <col min="4" max="4" width="9.28125" style="41" customWidth="1"/>
    <col min="5" max="16384" width="11.421875" style="1" customWidth="1"/>
  </cols>
  <sheetData>
    <row r="1" spans="1:4" ht="12.75" customHeight="1">
      <c r="A1" s="86" t="s">
        <v>0</v>
      </c>
      <c r="B1" s="86"/>
      <c r="C1" s="86"/>
      <c r="D1" s="86"/>
    </row>
    <row r="2" spans="1:4" ht="12.75" customHeight="1">
      <c r="A2" s="2">
        <v>2009</v>
      </c>
      <c r="B2" s="3"/>
      <c r="C2" s="3"/>
      <c r="D2" s="4"/>
    </row>
    <row r="3" spans="1:4" ht="12.75" customHeight="1">
      <c r="A3" s="5"/>
      <c r="B3" s="3"/>
      <c r="C3" s="3"/>
      <c r="D3" s="4"/>
    </row>
    <row r="4" spans="1:4" ht="9" customHeight="1">
      <c r="A4" s="6"/>
      <c r="B4" s="7"/>
      <c r="C4" s="7"/>
      <c r="D4" s="8"/>
    </row>
    <row r="5" spans="1:4" s="13" customFormat="1" ht="12" customHeight="1">
      <c r="A5" s="9" t="s">
        <v>1</v>
      </c>
      <c r="B5" s="10" t="s">
        <v>2</v>
      </c>
      <c r="C5" s="11" t="s">
        <v>3</v>
      </c>
      <c r="D5" s="12" t="s">
        <v>4</v>
      </c>
    </row>
    <row r="6" spans="1:4" ht="9" customHeight="1">
      <c r="A6" s="14"/>
      <c r="B6" s="15"/>
      <c r="C6" s="15"/>
      <c r="D6" s="16"/>
    </row>
    <row r="7" spans="1:4" ht="12.75" customHeight="1">
      <c r="A7" s="17"/>
      <c r="B7" s="18"/>
      <c r="C7" s="18"/>
      <c r="D7" s="19"/>
    </row>
    <row r="8" spans="1:4" s="22" customFormat="1" ht="12.75" customHeight="1">
      <c r="A8" s="20" t="s">
        <v>5</v>
      </c>
      <c r="B8" s="21">
        <f>SUM(B9,B12,B15,B18,B20,B23,B26)</f>
        <v>441</v>
      </c>
      <c r="C8" s="21">
        <f>SUM(C9,C12,C15,C18,C20,C23,C26)</f>
        <v>172</v>
      </c>
      <c r="D8" s="21">
        <f>SUM(D9,D12,D15,D18,D20,D23,D26)</f>
        <v>613</v>
      </c>
    </row>
    <row r="9" spans="1:4" s="22" customFormat="1" ht="12.75" customHeight="1">
      <c r="A9" s="23" t="s">
        <v>6</v>
      </c>
      <c r="B9" s="21">
        <f>SUM(B10:B11)</f>
        <v>19</v>
      </c>
      <c r="C9" s="21">
        <f>SUM(C10:C11)</f>
        <v>8</v>
      </c>
      <c r="D9" s="21">
        <f>SUM(D10:D11)</f>
        <v>27</v>
      </c>
    </row>
    <row r="10" spans="1:4" s="22" customFormat="1" ht="12.75" customHeight="1">
      <c r="A10" s="24" t="s">
        <v>7</v>
      </c>
      <c r="B10" s="25">
        <v>11</v>
      </c>
      <c r="C10" s="25">
        <v>6</v>
      </c>
      <c r="D10" s="26">
        <f>SUM(B10:C10)</f>
        <v>17</v>
      </c>
    </row>
    <row r="11" spans="1:4" s="22" customFormat="1" ht="12.75" customHeight="1">
      <c r="A11" s="24" t="s">
        <v>8</v>
      </c>
      <c r="B11" s="25">
        <v>8</v>
      </c>
      <c r="C11" s="25">
        <v>2</v>
      </c>
      <c r="D11" s="26">
        <f>SUM(B11:C11)</f>
        <v>10</v>
      </c>
    </row>
    <row r="12" spans="1:4" s="22" customFormat="1" ht="12.75" customHeight="1">
      <c r="A12" s="23" t="s">
        <v>9</v>
      </c>
      <c r="B12" s="21">
        <f>SUM(B13:B14)</f>
        <v>46</v>
      </c>
      <c r="C12" s="21">
        <f>SUM(C13:C14)</f>
        <v>14</v>
      </c>
      <c r="D12" s="21">
        <f>SUM(D13:D14)</f>
        <v>60</v>
      </c>
    </row>
    <row r="13" spans="1:6" s="22" customFormat="1" ht="12.75" customHeight="1">
      <c r="A13" s="27" t="s">
        <v>10</v>
      </c>
      <c r="B13" s="28">
        <v>37</v>
      </c>
      <c r="C13" s="28">
        <v>11</v>
      </c>
      <c r="D13" s="26">
        <f aca="true" t="shared" si="0" ref="D13:D29">SUM(B13:C13)</f>
        <v>48</v>
      </c>
      <c r="E13" s="29"/>
      <c r="F13" s="29"/>
    </row>
    <row r="14" spans="1:4" s="22" customFormat="1" ht="12.75" customHeight="1">
      <c r="A14" s="27" t="s">
        <v>11</v>
      </c>
      <c r="B14" s="28">
        <v>9</v>
      </c>
      <c r="C14" s="28">
        <v>3</v>
      </c>
      <c r="D14" s="26">
        <f t="shared" si="0"/>
        <v>12</v>
      </c>
    </row>
    <row r="15" spans="1:4" s="22" customFormat="1" ht="12.75" customHeight="1">
      <c r="A15" s="30" t="s">
        <v>12</v>
      </c>
      <c r="B15" s="31">
        <f>SUM(B16:B17)</f>
        <v>237</v>
      </c>
      <c r="C15" s="31">
        <f>SUM(C16:C17)</f>
        <v>94</v>
      </c>
      <c r="D15" s="31">
        <f>SUM(D16:D17)</f>
        <v>331</v>
      </c>
    </row>
    <row r="16" spans="1:7" s="22" customFormat="1" ht="12.75" customHeight="1">
      <c r="A16" s="32" t="s">
        <v>13</v>
      </c>
      <c r="B16" s="33">
        <v>210</v>
      </c>
      <c r="C16" s="33">
        <v>79</v>
      </c>
      <c r="D16" s="33">
        <f>SUM(B16:C16)</f>
        <v>289</v>
      </c>
      <c r="E16" s="34"/>
      <c r="F16" s="34"/>
      <c r="G16" s="34"/>
    </row>
    <row r="17" spans="1:4" s="22" customFormat="1" ht="12.75" customHeight="1">
      <c r="A17" s="35" t="s">
        <v>14</v>
      </c>
      <c r="B17" s="28">
        <v>27</v>
      </c>
      <c r="C17" s="28">
        <v>15</v>
      </c>
      <c r="D17" s="33">
        <f>SUM(B17:C17)</f>
        <v>42</v>
      </c>
    </row>
    <row r="18" spans="1:4" s="22" customFormat="1" ht="12.75" customHeight="1">
      <c r="A18" s="36" t="s">
        <v>15</v>
      </c>
      <c r="B18" s="37">
        <f>SUM(B19:B19)</f>
        <v>35</v>
      </c>
      <c r="C18" s="37">
        <f>SUM(C19:C19)</f>
        <v>9</v>
      </c>
      <c r="D18" s="37">
        <f>SUM(D19:D19)</f>
        <v>44</v>
      </c>
    </row>
    <row r="19" spans="1:6" s="22" customFormat="1" ht="12.75" customHeight="1">
      <c r="A19" s="27" t="s">
        <v>16</v>
      </c>
      <c r="B19" s="28">
        <v>35</v>
      </c>
      <c r="C19" s="28">
        <v>9</v>
      </c>
      <c r="D19" s="26">
        <f t="shared" si="0"/>
        <v>44</v>
      </c>
      <c r="E19" s="29"/>
      <c r="F19" s="29"/>
    </row>
    <row r="20" spans="1:4" s="22" customFormat="1" ht="12.75" customHeight="1">
      <c r="A20" s="30" t="s">
        <v>17</v>
      </c>
      <c r="B20" s="21">
        <f>SUM(B21:B22)</f>
        <v>19</v>
      </c>
      <c r="C20" s="21">
        <f>SUM(C21:C22)</f>
        <v>12</v>
      </c>
      <c r="D20" s="21">
        <f>SUM(D21:D22)</f>
        <v>31</v>
      </c>
    </row>
    <row r="21" spans="1:6" s="22" customFormat="1" ht="12.75" customHeight="1">
      <c r="A21" s="27" t="s">
        <v>18</v>
      </c>
      <c r="B21" s="38">
        <v>16</v>
      </c>
      <c r="C21" s="38">
        <v>5</v>
      </c>
      <c r="D21" s="26">
        <f t="shared" si="0"/>
        <v>21</v>
      </c>
      <c r="E21" s="34"/>
      <c r="F21" s="34"/>
    </row>
    <row r="22" spans="1:4" s="22" customFormat="1" ht="12.75" customHeight="1">
      <c r="A22" s="27" t="s">
        <v>19</v>
      </c>
      <c r="B22" s="38">
        <v>3</v>
      </c>
      <c r="C22" s="38">
        <v>7</v>
      </c>
      <c r="D22" s="26">
        <f t="shared" si="0"/>
        <v>10</v>
      </c>
    </row>
    <row r="23" spans="1:4" s="22" customFormat="1" ht="12.75" customHeight="1">
      <c r="A23" s="30" t="s">
        <v>20</v>
      </c>
      <c r="B23" s="31">
        <f>SUM(B24:B25)</f>
        <v>45</v>
      </c>
      <c r="C23" s="31">
        <f>SUM(C24:C25)</f>
        <v>26</v>
      </c>
      <c r="D23" s="31">
        <f>SUM(D24:D25)</f>
        <v>71</v>
      </c>
    </row>
    <row r="24" spans="1:6" s="22" customFormat="1" ht="12.75" customHeight="1">
      <c r="A24" s="27" t="s">
        <v>21</v>
      </c>
      <c r="B24" s="25">
        <v>30</v>
      </c>
      <c r="C24" s="25">
        <v>17</v>
      </c>
      <c r="D24" s="26">
        <f t="shared" si="0"/>
        <v>47</v>
      </c>
      <c r="E24" s="39"/>
      <c r="F24" s="39"/>
    </row>
    <row r="25" spans="1:4" s="22" customFormat="1" ht="12.75" customHeight="1">
      <c r="A25" s="27" t="s">
        <v>22</v>
      </c>
      <c r="B25" s="28">
        <v>15</v>
      </c>
      <c r="C25" s="28">
        <v>9</v>
      </c>
      <c r="D25" s="26">
        <f t="shared" si="0"/>
        <v>24</v>
      </c>
    </row>
    <row r="26" spans="1:4" s="22" customFormat="1" ht="12.75" customHeight="1">
      <c r="A26" s="36" t="s">
        <v>23</v>
      </c>
      <c r="B26" s="31">
        <f>SUM(B27:B29)</f>
        <v>40</v>
      </c>
      <c r="C26" s="31">
        <f>SUM(C27:C29)</f>
        <v>9</v>
      </c>
      <c r="D26" s="31">
        <f>SUM(D27:D29)</f>
        <v>49</v>
      </c>
    </row>
    <row r="27" spans="1:6" s="22" customFormat="1" ht="12.75" customHeight="1">
      <c r="A27" s="27" t="s">
        <v>24</v>
      </c>
      <c r="B27" s="28">
        <v>23</v>
      </c>
      <c r="C27" s="28">
        <v>5</v>
      </c>
      <c r="D27" s="26">
        <f t="shared" si="0"/>
        <v>28</v>
      </c>
      <c r="E27" s="29"/>
      <c r="F27" s="29"/>
    </row>
    <row r="28" spans="1:6" s="22" customFormat="1" ht="12.75" customHeight="1">
      <c r="A28" s="27" t="s">
        <v>25</v>
      </c>
      <c r="B28" s="28">
        <v>4</v>
      </c>
      <c r="C28" s="28">
        <v>3</v>
      </c>
      <c r="D28" s="26">
        <f t="shared" si="0"/>
        <v>7</v>
      </c>
      <c r="E28" s="29"/>
      <c r="F28" s="29"/>
    </row>
    <row r="29" spans="1:4" s="22" customFormat="1" ht="12.75">
      <c r="A29" s="27" t="s">
        <v>26</v>
      </c>
      <c r="B29" s="28">
        <v>13</v>
      </c>
      <c r="C29" s="28">
        <v>1</v>
      </c>
      <c r="D29" s="26">
        <f t="shared" si="0"/>
        <v>14</v>
      </c>
    </row>
    <row r="30" spans="1:4" s="22" customFormat="1" ht="12.75" hidden="1">
      <c r="A30" s="40" t="s">
        <v>27</v>
      </c>
      <c r="B30" s="28">
        <f>SUM(B10,B13,B16,B19,B21,B24,B27:B28)</f>
        <v>366</v>
      </c>
      <c r="C30" s="28">
        <f>SUM(C10,C13,C16,C19,C21,C24,C27:C28)</f>
        <v>135</v>
      </c>
      <c r="D30" s="28">
        <f>SUM(D10,D13,D16,D19,D21,D24,D27:D28)</f>
        <v>501</v>
      </c>
    </row>
    <row r="31" spans="1:4" s="22" customFormat="1" ht="12.75" hidden="1">
      <c r="A31" s="40" t="s">
        <v>28</v>
      </c>
      <c r="B31" s="28">
        <f>SUM(B11,B14,B17,B22,B25,B29)</f>
        <v>75</v>
      </c>
      <c r="C31" s="28">
        <f>SUM(C11,C14,C17,C22,C25,C29)</f>
        <v>37</v>
      </c>
      <c r="D31" s="28">
        <f>SUM(D11,D14,D17,D22,D25,D29)</f>
        <v>112</v>
      </c>
    </row>
    <row r="32" spans="2:4" ht="12.75">
      <c r="B32" s="28"/>
      <c r="C32" s="28"/>
      <c r="D32" s="28"/>
    </row>
    <row r="33" spans="1:4" s="22" customFormat="1" ht="12.75" customHeight="1">
      <c r="A33" s="42" t="s">
        <v>29</v>
      </c>
      <c r="B33" s="43">
        <f>SUM(B34,B35,B36,B37,B40,B44,B51,B54,B57,B60)</f>
        <v>380</v>
      </c>
      <c r="C33" s="43">
        <f>SUM(C34,C35,C36,C37,C40,C44,C51,C54,C57,C60)</f>
        <v>503</v>
      </c>
      <c r="D33" s="43">
        <f>SUM(D34,D35,D36,D37,D40,D44,D51,D54,D57,D60)</f>
        <v>883</v>
      </c>
    </row>
    <row r="34" spans="1:4" s="22" customFormat="1" ht="12.75" customHeight="1">
      <c r="A34" s="30" t="s">
        <v>30</v>
      </c>
      <c r="B34" s="21">
        <v>6</v>
      </c>
      <c r="C34" s="21">
        <v>7</v>
      </c>
      <c r="D34" s="44">
        <f>SUM(B34:C34)</f>
        <v>13</v>
      </c>
    </row>
    <row r="35" spans="1:4" s="22" customFormat="1" ht="12.75" customHeight="1">
      <c r="A35" s="30" t="s">
        <v>31</v>
      </c>
      <c r="B35" s="44">
        <v>2</v>
      </c>
      <c r="C35" s="44">
        <v>7</v>
      </c>
      <c r="D35" s="44">
        <f>SUM(B35:C35)</f>
        <v>9</v>
      </c>
    </row>
    <row r="36" spans="1:4" s="22" customFormat="1" ht="12.75" customHeight="1">
      <c r="A36" s="30" t="s">
        <v>32</v>
      </c>
      <c r="B36" s="31">
        <v>46</v>
      </c>
      <c r="C36" s="31">
        <v>44</v>
      </c>
      <c r="D36" s="44">
        <f>SUM(B36:C36)</f>
        <v>90</v>
      </c>
    </row>
    <row r="37" spans="1:4" s="20" customFormat="1" ht="12.75" customHeight="1">
      <c r="A37" s="30" t="s">
        <v>33</v>
      </c>
      <c r="B37" s="43">
        <f>SUM(B38:B39)</f>
        <v>47</v>
      </c>
      <c r="C37" s="43">
        <f>SUM(C38:C39)</f>
        <v>62</v>
      </c>
      <c r="D37" s="43">
        <f>SUM(D38:D39)</f>
        <v>109</v>
      </c>
    </row>
    <row r="38" spans="1:6" s="22" customFormat="1" ht="12.75" customHeight="1">
      <c r="A38" s="27" t="s">
        <v>34</v>
      </c>
      <c r="B38" s="45">
        <v>30</v>
      </c>
      <c r="C38" s="46">
        <v>44</v>
      </c>
      <c r="D38" s="26">
        <f>SUM(B38:C38)</f>
        <v>74</v>
      </c>
      <c r="E38" s="47"/>
      <c r="F38" s="47"/>
    </row>
    <row r="39" spans="1:4" s="22" customFormat="1" ht="12.75" customHeight="1">
      <c r="A39" s="27" t="s">
        <v>35</v>
      </c>
      <c r="B39" s="28">
        <v>17</v>
      </c>
      <c r="C39" s="28">
        <v>18</v>
      </c>
      <c r="D39" s="26">
        <f>SUM(B39:C39)</f>
        <v>35</v>
      </c>
    </row>
    <row r="40" spans="1:4" s="22" customFormat="1" ht="12.75" customHeight="1">
      <c r="A40" s="30" t="s">
        <v>36</v>
      </c>
      <c r="B40" s="31">
        <f>SUM(B41:B43)</f>
        <v>58</v>
      </c>
      <c r="C40" s="31">
        <f>SUM(C41:C43)</f>
        <v>51</v>
      </c>
      <c r="D40" s="48">
        <f>SUM(D41:D43)</f>
        <v>109</v>
      </c>
    </row>
    <row r="41" spans="1:6" s="22" customFormat="1" ht="12.75" customHeight="1">
      <c r="A41" s="27" t="s">
        <v>37</v>
      </c>
      <c r="B41" s="46">
        <v>39</v>
      </c>
      <c r="C41" s="46">
        <v>36</v>
      </c>
      <c r="D41" s="26">
        <f>SUM(B41:C41)</f>
        <v>75</v>
      </c>
      <c r="E41" s="47"/>
      <c r="F41" s="47"/>
    </row>
    <row r="42" spans="1:6" s="22" customFormat="1" ht="12.75" customHeight="1">
      <c r="A42" s="27" t="s">
        <v>38</v>
      </c>
      <c r="B42" s="46">
        <v>10</v>
      </c>
      <c r="C42" s="46">
        <v>9</v>
      </c>
      <c r="D42" s="26">
        <f>SUM(B42:C42)</f>
        <v>19</v>
      </c>
      <c r="E42" s="47"/>
      <c r="F42" s="47"/>
    </row>
    <row r="43" spans="1:4" s="22" customFormat="1" ht="12.75" customHeight="1">
      <c r="A43" s="27" t="s">
        <v>39</v>
      </c>
      <c r="B43" s="28">
        <v>9</v>
      </c>
      <c r="C43" s="28">
        <v>6</v>
      </c>
      <c r="D43" s="26">
        <f>SUM(B43:C43)</f>
        <v>15</v>
      </c>
    </row>
    <row r="44" spans="1:4" s="22" customFormat="1" ht="12.75" customHeight="1">
      <c r="A44" s="30" t="s">
        <v>40</v>
      </c>
      <c r="B44" s="31">
        <f>SUM(B45:B50)</f>
        <v>21</v>
      </c>
      <c r="C44" s="31">
        <f>SUM(C45:C50)</f>
        <v>41</v>
      </c>
      <c r="D44" s="31">
        <f>SUM(D45:D50)</f>
        <v>62</v>
      </c>
    </row>
    <row r="45" spans="1:6" s="22" customFormat="1" ht="12.75" customHeight="1">
      <c r="A45" s="27" t="s">
        <v>41</v>
      </c>
      <c r="B45" s="46">
        <v>2</v>
      </c>
      <c r="C45" s="46">
        <v>19</v>
      </c>
      <c r="D45" s="26">
        <f aca="true" t="shared" si="1" ref="D45:D62">SUM(B45:C45)</f>
        <v>21</v>
      </c>
      <c r="E45" s="47"/>
      <c r="F45" s="47"/>
    </row>
    <row r="46" spans="1:6" s="22" customFormat="1" ht="12.75" customHeight="1">
      <c r="A46" s="27" t="s">
        <v>42</v>
      </c>
      <c r="B46" s="46">
        <v>12</v>
      </c>
      <c r="C46" s="46">
        <v>9</v>
      </c>
      <c r="D46" s="26">
        <f t="shared" si="1"/>
        <v>21</v>
      </c>
      <c r="E46" s="47"/>
      <c r="F46" s="47"/>
    </row>
    <row r="47" spans="1:6" s="22" customFormat="1" ht="12.75" customHeight="1">
      <c r="A47" s="27" t="s">
        <v>43</v>
      </c>
      <c r="B47" s="46">
        <v>3</v>
      </c>
      <c r="C47" s="46">
        <v>8</v>
      </c>
      <c r="D47" s="26">
        <f t="shared" si="1"/>
        <v>11</v>
      </c>
      <c r="E47" s="47"/>
      <c r="F47" s="47"/>
    </row>
    <row r="48" spans="1:6" s="22" customFormat="1" ht="12.75" customHeight="1">
      <c r="A48" s="32" t="s">
        <v>44</v>
      </c>
      <c r="B48" s="46">
        <v>2</v>
      </c>
      <c r="C48" s="46">
        <v>3</v>
      </c>
      <c r="D48" s="26">
        <f t="shared" si="1"/>
        <v>5</v>
      </c>
      <c r="E48" s="47"/>
      <c r="F48" s="47"/>
    </row>
    <row r="49" spans="1:4" s="22" customFormat="1" ht="12.75" customHeight="1">
      <c r="A49" s="32" t="s">
        <v>45</v>
      </c>
      <c r="B49" s="28">
        <v>1</v>
      </c>
      <c r="C49" s="28">
        <v>1</v>
      </c>
      <c r="D49" s="26">
        <f t="shared" si="1"/>
        <v>2</v>
      </c>
    </row>
    <row r="50" spans="1:4" s="22" customFormat="1" ht="12.75" customHeight="1">
      <c r="A50" s="32" t="s">
        <v>46</v>
      </c>
      <c r="B50" s="28">
        <v>1</v>
      </c>
      <c r="C50" s="28">
        <v>1</v>
      </c>
      <c r="D50" s="26">
        <f t="shared" si="1"/>
        <v>2</v>
      </c>
    </row>
    <row r="51" spans="1:4" s="22" customFormat="1" ht="12.75" customHeight="1">
      <c r="A51" s="30" t="s">
        <v>47</v>
      </c>
      <c r="B51" s="31">
        <f>SUM(B52:B53)</f>
        <v>58</v>
      </c>
      <c r="C51" s="31">
        <f>SUM(C52:C53)</f>
        <v>34</v>
      </c>
      <c r="D51" s="48">
        <f>SUM(D52:D53)</f>
        <v>92</v>
      </c>
    </row>
    <row r="52" spans="1:6" s="22" customFormat="1" ht="12.75" customHeight="1">
      <c r="A52" s="27" t="s">
        <v>48</v>
      </c>
      <c r="B52" s="49">
        <v>35</v>
      </c>
      <c r="C52" s="49">
        <v>24</v>
      </c>
      <c r="D52" s="26">
        <f t="shared" si="1"/>
        <v>59</v>
      </c>
      <c r="E52" s="50"/>
      <c r="F52" s="50"/>
    </row>
    <row r="53" spans="1:6" s="22" customFormat="1" ht="12.75" customHeight="1">
      <c r="A53" s="27" t="s">
        <v>49</v>
      </c>
      <c r="B53" s="51">
        <v>23</v>
      </c>
      <c r="C53" s="51">
        <v>10</v>
      </c>
      <c r="D53" s="26">
        <f t="shared" si="1"/>
        <v>33</v>
      </c>
      <c r="E53" s="52"/>
      <c r="F53" s="52"/>
    </row>
    <row r="54" spans="1:4" s="22" customFormat="1" ht="12.75" customHeight="1">
      <c r="A54" s="30" t="s">
        <v>50</v>
      </c>
      <c r="B54" s="31">
        <f>SUM(B55:B56)</f>
        <v>33</v>
      </c>
      <c r="C54" s="31">
        <f>SUM(C55:C56)</f>
        <v>113</v>
      </c>
      <c r="D54" s="48">
        <f>SUM(D55:D56)</f>
        <v>146</v>
      </c>
    </row>
    <row r="55" spans="1:6" s="22" customFormat="1" ht="12.75" customHeight="1">
      <c r="A55" s="53" t="s">
        <v>51</v>
      </c>
      <c r="B55" s="49">
        <v>21</v>
      </c>
      <c r="C55" s="49">
        <v>90</v>
      </c>
      <c r="D55" s="26">
        <f>SUM(B55:C55)</f>
        <v>111</v>
      </c>
      <c r="E55" s="54"/>
      <c r="F55" s="54"/>
    </row>
    <row r="56" spans="1:4" s="22" customFormat="1" ht="12.75" customHeight="1">
      <c r="A56" s="53" t="s">
        <v>52</v>
      </c>
      <c r="B56" s="51">
        <v>12</v>
      </c>
      <c r="C56" s="51">
        <v>23</v>
      </c>
      <c r="D56" s="26">
        <f>SUM(B56:C56)</f>
        <v>35</v>
      </c>
    </row>
    <row r="57" spans="1:4" s="22" customFormat="1" ht="12.75" customHeight="1">
      <c r="A57" s="30" t="s">
        <v>53</v>
      </c>
      <c r="B57" s="31">
        <f>SUM(B58:B59)</f>
        <v>86</v>
      </c>
      <c r="C57" s="31">
        <f>SUM(C58:C59)</f>
        <v>115</v>
      </c>
      <c r="D57" s="48">
        <f>SUM(D58:D59)</f>
        <v>201</v>
      </c>
    </row>
    <row r="58" spans="1:6" s="22" customFormat="1" ht="12.75" customHeight="1">
      <c r="A58" s="27" t="s">
        <v>54</v>
      </c>
      <c r="B58" s="49">
        <v>64</v>
      </c>
      <c r="C58" s="49">
        <v>94</v>
      </c>
      <c r="D58" s="26">
        <f t="shared" si="1"/>
        <v>158</v>
      </c>
      <c r="E58" s="50"/>
      <c r="F58" s="50"/>
    </row>
    <row r="59" spans="1:4" s="22" customFormat="1" ht="12.75" customHeight="1">
      <c r="A59" s="27" t="s">
        <v>55</v>
      </c>
      <c r="B59" s="49">
        <v>22</v>
      </c>
      <c r="C59" s="49">
        <v>21</v>
      </c>
      <c r="D59" s="26">
        <f t="shared" si="1"/>
        <v>43</v>
      </c>
    </row>
    <row r="60" spans="1:4" s="22" customFormat="1" ht="12.75" customHeight="1">
      <c r="A60" s="30" t="s">
        <v>56</v>
      </c>
      <c r="B60" s="31">
        <f>SUM(B61:B62)</f>
        <v>23</v>
      </c>
      <c r="C60" s="31">
        <f>SUM(C61:C62)</f>
        <v>29</v>
      </c>
      <c r="D60" s="48">
        <f>SUM(D61:D62)</f>
        <v>52</v>
      </c>
    </row>
    <row r="61" spans="1:6" s="22" customFormat="1" ht="12.75" customHeight="1">
      <c r="A61" s="27" t="s">
        <v>57</v>
      </c>
      <c r="B61" s="49">
        <v>20</v>
      </c>
      <c r="C61" s="49">
        <v>25</v>
      </c>
      <c r="D61" s="26">
        <f t="shared" si="1"/>
        <v>45</v>
      </c>
      <c r="E61" s="50"/>
      <c r="F61" s="50"/>
    </row>
    <row r="62" spans="1:4" s="22" customFormat="1" ht="12.75">
      <c r="A62" s="27" t="s">
        <v>58</v>
      </c>
      <c r="B62" s="49">
        <v>3</v>
      </c>
      <c r="C62" s="49">
        <v>4</v>
      </c>
      <c r="D62" s="26">
        <f t="shared" si="1"/>
        <v>7</v>
      </c>
    </row>
    <row r="63" spans="1:4" s="22" customFormat="1" ht="12.75" hidden="1">
      <c r="A63" s="40" t="s">
        <v>27</v>
      </c>
      <c r="B63" s="55">
        <f>SUM(B34,B35,B38,B41,B42,B45:B47,B52,B55,B58,B61)</f>
        <v>244</v>
      </c>
      <c r="C63" s="55">
        <f>SUM(C34,C35,C38,C41,C42,C45:C47,C52,C55,C58,C61)</f>
        <v>372</v>
      </c>
      <c r="D63" s="55">
        <f>SUM(D34,D35,D38,D41,D42,D45:D47,D52,D55,D58,D61)</f>
        <v>616</v>
      </c>
    </row>
    <row r="64" spans="1:4" s="22" customFormat="1" ht="12.75" hidden="1">
      <c r="A64" s="40" t="s">
        <v>28</v>
      </c>
      <c r="B64" s="55">
        <f>SUM(B36,B39,B43,B48:B50,B53,B56,B59,B62)</f>
        <v>136</v>
      </c>
      <c r="C64" s="55">
        <f>SUM(C36,C39,C43,C48:C50,C53,C56,C59,C62)</f>
        <v>131</v>
      </c>
      <c r="D64" s="55">
        <f>SUM(D36,D39,D43,D48:D50,D53,D56,D59,D62)</f>
        <v>267</v>
      </c>
    </row>
    <row r="65" spans="2:4" ht="12.75">
      <c r="B65" s="28"/>
      <c r="C65" s="28"/>
      <c r="D65" s="28"/>
    </row>
    <row r="66" spans="1:4" s="22" customFormat="1" ht="12.75" customHeight="1">
      <c r="A66" s="42" t="s">
        <v>59</v>
      </c>
      <c r="B66" s="31">
        <f>SUM(B67,B68,B71,B76,B84,B88,B91,B94)</f>
        <v>524</v>
      </c>
      <c r="C66" s="31">
        <f>SUM(C67,C68,C71,C76,C84,C88,C91,C94)</f>
        <v>482</v>
      </c>
      <c r="D66" s="31">
        <f>SUM(D67,D68,D71,D76,D84,D88,D91,D94)</f>
        <v>1006</v>
      </c>
    </row>
    <row r="67" spans="1:4" s="22" customFormat="1" ht="12.75" customHeight="1">
      <c r="A67" s="30" t="s">
        <v>60</v>
      </c>
      <c r="B67" s="31">
        <v>0</v>
      </c>
      <c r="C67" s="31">
        <v>4</v>
      </c>
      <c r="D67" s="31">
        <f>+B67+C67</f>
        <v>4</v>
      </c>
    </row>
    <row r="68" spans="1:4" s="22" customFormat="1" ht="12.75" customHeight="1">
      <c r="A68" s="30" t="s">
        <v>61</v>
      </c>
      <c r="B68" s="31">
        <f>SUM(B69:B70)</f>
        <v>15</v>
      </c>
      <c r="C68" s="31">
        <f>SUM(C69:C70)</f>
        <v>14</v>
      </c>
      <c r="D68" s="31">
        <f>SUM(D69:D70)</f>
        <v>29</v>
      </c>
    </row>
    <row r="69" spans="1:6" s="22" customFormat="1" ht="12.75" customHeight="1">
      <c r="A69" s="27" t="s">
        <v>62</v>
      </c>
      <c r="B69" s="49">
        <v>10</v>
      </c>
      <c r="C69" s="49">
        <v>13</v>
      </c>
      <c r="D69" s="26">
        <f aca="true" t="shared" si="2" ref="D69:D96">SUM(B69:C69)</f>
        <v>23</v>
      </c>
      <c r="E69" s="54"/>
      <c r="F69" s="54"/>
    </row>
    <row r="70" spans="1:4" s="22" customFormat="1" ht="12.75" customHeight="1">
      <c r="A70" s="27" t="s">
        <v>63</v>
      </c>
      <c r="B70" s="49">
        <v>5</v>
      </c>
      <c r="C70" s="49">
        <v>1</v>
      </c>
      <c r="D70" s="26">
        <f t="shared" si="2"/>
        <v>6</v>
      </c>
    </row>
    <row r="71" spans="1:4" s="22" customFormat="1" ht="12.75" customHeight="1">
      <c r="A71" s="30" t="s">
        <v>64</v>
      </c>
      <c r="B71" s="31">
        <f>SUM(B72:B75)</f>
        <v>218</v>
      </c>
      <c r="C71" s="31">
        <f>SUM(C72:C75)</f>
        <v>239</v>
      </c>
      <c r="D71" s="31">
        <f>SUM(B71:C71)</f>
        <v>457</v>
      </c>
    </row>
    <row r="72" spans="1:6" s="22" customFormat="1" ht="12.75" customHeight="1">
      <c r="A72" s="53" t="s">
        <v>65</v>
      </c>
      <c r="B72" s="49">
        <v>125</v>
      </c>
      <c r="C72" s="49">
        <v>148</v>
      </c>
      <c r="D72" s="26">
        <f t="shared" si="2"/>
        <v>273</v>
      </c>
      <c r="E72" s="54"/>
      <c r="F72" s="54"/>
    </row>
    <row r="73" spans="1:6" s="22" customFormat="1" ht="12.75" customHeight="1">
      <c r="A73" s="53" t="s">
        <v>66</v>
      </c>
      <c r="B73" s="46">
        <v>23</v>
      </c>
      <c r="C73" s="46">
        <v>36</v>
      </c>
      <c r="D73" s="26">
        <f t="shared" si="2"/>
        <v>59</v>
      </c>
      <c r="E73" s="47"/>
      <c r="F73" s="47"/>
    </row>
    <row r="74" spans="1:6" s="22" customFormat="1" ht="12.75" customHeight="1">
      <c r="A74" s="53" t="s">
        <v>67</v>
      </c>
      <c r="B74" s="46">
        <v>58</v>
      </c>
      <c r="C74" s="46">
        <v>46</v>
      </c>
      <c r="D74" s="26">
        <f t="shared" si="2"/>
        <v>104</v>
      </c>
      <c r="E74" s="47"/>
      <c r="F74" s="47"/>
    </row>
    <row r="75" spans="1:4" s="22" customFormat="1" ht="12.75" customHeight="1">
      <c r="A75" s="53" t="s">
        <v>68</v>
      </c>
      <c r="B75" s="49">
        <v>12</v>
      </c>
      <c r="C75" s="49">
        <v>9</v>
      </c>
      <c r="D75" s="26">
        <f t="shared" si="2"/>
        <v>21</v>
      </c>
    </row>
    <row r="76" spans="1:4" s="22" customFormat="1" ht="12.75" customHeight="1">
      <c r="A76" s="30" t="s">
        <v>69</v>
      </c>
      <c r="B76" s="31">
        <f>SUM(B77:B83)</f>
        <v>40</v>
      </c>
      <c r="C76" s="31">
        <f>SUM(C77:C83)</f>
        <v>32</v>
      </c>
      <c r="D76" s="31">
        <f>SUM(D77:D83)</f>
        <v>72</v>
      </c>
    </row>
    <row r="77" spans="1:6" s="22" customFormat="1" ht="12.75" customHeight="1">
      <c r="A77" s="32" t="s">
        <v>70</v>
      </c>
      <c r="B77" s="56">
        <v>1</v>
      </c>
      <c r="C77" s="56">
        <v>5</v>
      </c>
      <c r="D77" s="26">
        <f t="shared" si="2"/>
        <v>6</v>
      </c>
      <c r="E77" s="57"/>
      <c r="F77" s="57"/>
    </row>
    <row r="78" spans="1:6" s="22" customFormat="1" ht="12.75" customHeight="1">
      <c r="A78" s="32" t="s">
        <v>71</v>
      </c>
      <c r="B78" s="49">
        <v>2</v>
      </c>
      <c r="C78" s="49">
        <v>4</v>
      </c>
      <c r="D78" s="26">
        <f t="shared" si="2"/>
        <v>6</v>
      </c>
      <c r="E78" s="54"/>
      <c r="F78" s="54"/>
    </row>
    <row r="79" spans="1:6" s="22" customFormat="1" ht="12.75" customHeight="1">
      <c r="A79" s="27" t="s">
        <v>72</v>
      </c>
      <c r="B79" s="49">
        <v>5</v>
      </c>
      <c r="C79" s="49">
        <v>5</v>
      </c>
      <c r="D79" s="26">
        <f t="shared" si="2"/>
        <v>10</v>
      </c>
      <c r="E79" s="54"/>
      <c r="F79" s="54"/>
    </row>
    <row r="80" spans="1:6" s="22" customFormat="1" ht="12.75" customHeight="1">
      <c r="A80" s="27" t="s">
        <v>73</v>
      </c>
      <c r="B80" s="49">
        <v>2</v>
      </c>
      <c r="C80" s="49">
        <v>1</v>
      </c>
      <c r="D80" s="26">
        <f>SUM(B80:C80)</f>
        <v>3</v>
      </c>
      <c r="E80" s="54"/>
      <c r="F80" s="54"/>
    </row>
    <row r="81" spans="1:6" s="22" customFormat="1" ht="12.75" customHeight="1">
      <c r="A81" s="32" t="s">
        <v>74</v>
      </c>
      <c r="B81" s="49">
        <v>5</v>
      </c>
      <c r="C81" s="49">
        <v>0</v>
      </c>
      <c r="D81" s="26">
        <f t="shared" si="2"/>
        <v>5</v>
      </c>
      <c r="E81" s="54"/>
      <c r="F81" s="54"/>
    </row>
    <row r="82" spans="1:4" s="22" customFormat="1" ht="12.75" customHeight="1">
      <c r="A82" s="27" t="s">
        <v>75</v>
      </c>
      <c r="B82" s="49">
        <v>25</v>
      </c>
      <c r="C82" s="49">
        <v>16</v>
      </c>
      <c r="D82" s="26">
        <f t="shared" si="2"/>
        <v>41</v>
      </c>
    </row>
    <row r="83" spans="1:4" s="22" customFormat="1" ht="12.75" customHeight="1">
      <c r="A83" s="32" t="s">
        <v>76</v>
      </c>
      <c r="B83" s="49">
        <v>0</v>
      </c>
      <c r="C83" s="49">
        <v>1</v>
      </c>
      <c r="D83" s="26">
        <f t="shared" si="2"/>
        <v>1</v>
      </c>
    </row>
    <row r="84" spans="1:4" s="22" customFormat="1" ht="12.75" customHeight="1">
      <c r="A84" s="30" t="s">
        <v>77</v>
      </c>
      <c r="B84" s="31">
        <f>SUM(B85:B87)</f>
        <v>144</v>
      </c>
      <c r="C84" s="31">
        <f>SUM(C85:C87)</f>
        <v>119</v>
      </c>
      <c r="D84" s="31">
        <f>SUM(B84:C84)</f>
        <v>263</v>
      </c>
    </row>
    <row r="85" spans="1:6" s="22" customFormat="1" ht="12.75" customHeight="1">
      <c r="A85" s="27" t="s">
        <v>78</v>
      </c>
      <c r="B85" s="49">
        <f>99+30</f>
        <v>129</v>
      </c>
      <c r="C85" s="49">
        <f>91+19</f>
        <v>110</v>
      </c>
      <c r="D85" s="26">
        <f t="shared" si="2"/>
        <v>239</v>
      </c>
      <c r="E85" s="54"/>
      <c r="F85" s="54"/>
    </row>
    <row r="86" spans="1:6" s="22" customFormat="1" ht="12.75" customHeight="1">
      <c r="A86" s="32" t="s">
        <v>79</v>
      </c>
      <c r="B86" s="49">
        <v>1</v>
      </c>
      <c r="C86" s="49">
        <v>1</v>
      </c>
      <c r="D86" s="26">
        <f t="shared" si="2"/>
        <v>2</v>
      </c>
      <c r="E86" s="54"/>
      <c r="F86" s="54"/>
    </row>
    <row r="87" spans="1:4" s="22" customFormat="1" ht="12.75" customHeight="1">
      <c r="A87" s="27" t="s">
        <v>80</v>
      </c>
      <c r="B87" s="49">
        <v>14</v>
      </c>
      <c r="C87" s="49">
        <v>8</v>
      </c>
      <c r="D87" s="26">
        <f t="shared" si="2"/>
        <v>22</v>
      </c>
    </row>
    <row r="88" spans="1:4" s="22" customFormat="1" ht="12.75" customHeight="1">
      <c r="A88" s="23" t="s">
        <v>81</v>
      </c>
      <c r="B88" s="31">
        <f>SUM(B89:B90)</f>
        <v>53</v>
      </c>
      <c r="C88" s="31">
        <f>SUM(C89:C90)</f>
        <v>23</v>
      </c>
      <c r="D88" s="31">
        <f>SUM(B88:C88)</f>
        <v>76</v>
      </c>
    </row>
    <row r="89" spans="1:6" s="22" customFormat="1" ht="12.75" customHeight="1">
      <c r="A89" s="27" t="s">
        <v>82</v>
      </c>
      <c r="B89" s="49">
        <v>35</v>
      </c>
      <c r="C89" s="49">
        <v>18</v>
      </c>
      <c r="D89" s="26">
        <f t="shared" si="2"/>
        <v>53</v>
      </c>
      <c r="E89" s="54"/>
      <c r="F89" s="54"/>
    </row>
    <row r="90" spans="1:4" s="22" customFormat="1" ht="12.75" customHeight="1">
      <c r="A90" s="32" t="s">
        <v>83</v>
      </c>
      <c r="B90" s="49">
        <v>18</v>
      </c>
      <c r="C90" s="49">
        <v>5</v>
      </c>
      <c r="D90" s="26">
        <f t="shared" si="2"/>
        <v>23</v>
      </c>
    </row>
    <row r="91" spans="1:4" s="22" customFormat="1" ht="12.75" customHeight="1">
      <c r="A91" s="30" t="s">
        <v>84</v>
      </c>
      <c r="B91" s="31">
        <f>SUM(B92:B93)</f>
        <v>28</v>
      </c>
      <c r="C91" s="31">
        <f>SUM(C92:C93)</f>
        <v>31</v>
      </c>
      <c r="D91" s="31">
        <f>SUM(B91:C91)</f>
        <v>59</v>
      </c>
    </row>
    <row r="92" spans="1:6" s="22" customFormat="1" ht="12.75" customHeight="1">
      <c r="A92" s="27" t="s">
        <v>85</v>
      </c>
      <c r="B92" s="49">
        <v>16</v>
      </c>
      <c r="C92" s="49">
        <v>24</v>
      </c>
      <c r="D92" s="26">
        <f t="shared" si="2"/>
        <v>40</v>
      </c>
      <c r="E92" s="54"/>
      <c r="F92" s="54"/>
    </row>
    <row r="93" spans="1:4" s="22" customFormat="1" ht="12.75" customHeight="1">
      <c r="A93" s="27" t="s">
        <v>86</v>
      </c>
      <c r="B93" s="49">
        <v>12</v>
      </c>
      <c r="C93" s="49">
        <v>7</v>
      </c>
      <c r="D93" s="26">
        <f t="shared" si="2"/>
        <v>19</v>
      </c>
    </row>
    <row r="94" spans="1:4" s="22" customFormat="1" ht="12.75" customHeight="1">
      <c r="A94" s="30" t="s">
        <v>87</v>
      </c>
      <c r="B94" s="31">
        <f>SUM(B95:B96)</f>
        <v>26</v>
      </c>
      <c r="C94" s="31">
        <f>SUM(C95:C96)</f>
        <v>20</v>
      </c>
      <c r="D94" s="31">
        <f>SUM(B94:C94)</f>
        <v>46</v>
      </c>
    </row>
    <row r="95" spans="1:6" s="22" customFormat="1" ht="12.75" customHeight="1">
      <c r="A95" s="27" t="s">
        <v>88</v>
      </c>
      <c r="B95" s="49">
        <v>18</v>
      </c>
      <c r="C95" s="49">
        <v>15</v>
      </c>
      <c r="D95" s="26">
        <f t="shared" si="2"/>
        <v>33</v>
      </c>
      <c r="E95" s="54"/>
      <c r="F95" s="54"/>
    </row>
    <row r="96" spans="1:4" s="22" customFormat="1" ht="12.75">
      <c r="A96" s="27" t="s">
        <v>89</v>
      </c>
      <c r="B96" s="49">
        <v>8</v>
      </c>
      <c r="C96" s="49">
        <v>5</v>
      </c>
      <c r="D96" s="26">
        <f t="shared" si="2"/>
        <v>13</v>
      </c>
    </row>
    <row r="97" spans="1:4" s="22" customFormat="1" ht="12.75" hidden="1">
      <c r="A97" s="40" t="s">
        <v>27</v>
      </c>
      <c r="B97" s="55">
        <f>SUM(B67,B69,B72:B74,B77:B81,B85:B86,B89,B92,B95)</f>
        <v>430</v>
      </c>
      <c r="C97" s="55">
        <f>SUM(C67,C69,C72:C74,C77:C81,C85:C86,C89,C92,C95)</f>
        <v>430</v>
      </c>
      <c r="D97" s="55">
        <f>SUM(D67,D69,D72:D74,D77:D81,D85:D86,D89,D92,D95)</f>
        <v>860</v>
      </c>
    </row>
    <row r="98" spans="1:4" s="22" customFormat="1" ht="12.75" hidden="1">
      <c r="A98" s="40" t="s">
        <v>28</v>
      </c>
      <c r="B98" s="49">
        <f>SUM(B70,B75,B82,B83,B87,B90,B93,B96)</f>
        <v>94</v>
      </c>
      <c r="C98" s="49">
        <f>SUM(C70,C75,C82,C83,C87,C90,C93,C96)</f>
        <v>52</v>
      </c>
      <c r="D98" s="49">
        <f>SUM(D70,D75,D82,D83,D87,D90,D93,D96)</f>
        <v>146</v>
      </c>
    </row>
    <row r="99" spans="2:4" ht="12.75">
      <c r="B99" s="28"/>
      <c r="C99" s="28"/>
      <c r="D99" s="58"/>
    </row>
    <row r="100" spans="1:4" s="22" customFormat="1" ht="12.75" customHeight="1">
      <c r="A100" s="42" t="s">
        <v>90</v>
      </c>
      <c r="B100" s="31">
        <f>SUM(B101:B103,B106,B109,B112,B115,B118,B121,B124,B127,B131,B133,B136,B139)</f>
        <v>271</v>
      </c>
      <c r="C100" s="31">
        <f>SUM(C101:C103,C106,C109,C112,C115,C118,C121,C124,C127,C131,C133,C136,C139)</f>
        <v>329</v>
      </c>
      <c r="D100" s="31">
        <f>SUM(D101:D103,D106,D109,D112,D115,D118,D121,D124,D127,D131,D133,D136,D139)</f>
        <v>600</v>
      </c>
    </row>
    <row r="101" spans="1:4" s="22" customFormat="1" ht="12.75" customHeight="1">
      <c r="A101" s="59" t="s">
        <v>91</v>
      </c>
      <c r="B101" s="31">
        <v>28</v>
      </c>
      <c r="C101" s="31">
        <v>26</v>
      </c>
      <c r="D101" s="48">
        <f>SUM(B101:C101)</f>
        <v>54</v>
      </c>
    </row>
    <row r="102" spans="1:4" s="22" customFormat="1" ht="12.75" customHeight="1">
      <c r="A102" s="60" t="s">
        <v>92</v>
      </c>
      <c r="B102" s="31">
        <v>18</v>
      </c>
      <c r="C102" s="31">
        <v>17</v>
      </c>
      <c r="D102" s="48">
        <f>SUM(B102:C102)</f>
        <v>35</v>
      </c>
    </row>
    <row r="103" spans="1:4" s="22" customFormat="1" ht="12.75" customHeight="1">
      <c r="A103" s="61" t="s">
        <v>93</v>
      </c>
      <c r="B103" s="31">
        <f>SUM(B104:B105)</f>
        <v>39</v>
      </c>
      <c r="C103" s="31">
        <f>SUM(C104:C105)</f>
        <v>34</v>
      </c>
      <c r="D103" s="48">
        <f>SUM(D104:D105)</f>
        <v>73</v>
      </c>
    </row>
    <row r="104" spans="1:6" s="22" customFormat="1" ht="12.75" customHeight="1">
      <c r="A104" s="27" t="s">
        <v>94</v>
      </c>
      <c r="B104" s="49">
        <v>23</v>
      </c>
      <c r="C104" s="49">
        <v>26</v>
      </c>
      <c r="D104" s="26">
        <f aca="true" t="shared" si="3" ref="D104:D138">SUM(B104:C104)</f>
        <v>49</v>
      </c>
      <c r="E104" s="54"/>
      <c r="F104" s="54"/>
    </row>
    <row r="105" spans="1:6" s="22" customFormat="1" ht="12.75" customHeight="1">
      <c r="A105" s="27" t="s">
        <v>95</v>
      </c>
      <c r="B105" s="49">
        <v>16</v>
      </c>
      <c r="C105" s="49">
        <v>8</v>
      </c>
      <c r="D105" s="26">
        <f t="shared" si="3"/>
        <v>24</v>
      </c>
      <c r="E105" s="62"/>
      <c r="F105" s="62"/>
    </row>
    <row r="106" spans="1:4" s="22" customFormat="1" ht="12.75" customHeight="1">
      <c r="A106" s="61" t="s">
        <v>96</v>
      </c>
      <c r="B106" s="31">
        <f>SUM(B107:B108)</f>
        <v>8</v>
      </c>
      <c r="C106" s="31">
        <f>SUM(C107:C108)</f>
        <v>7</v>
      </c>
      <c r="D106" s="31">
        <f>SUM(D107:D108)</f>
        <v>15</v>
      </c>
    </row>
    <row r="107" spans="1:6" s="22" customFormat="1" ht="12.75" customHeight="1">
      <c r="A107" s="27" t="s">
        <v>97</v>
      </c>
      <c r="B107" s="28">
        <v>8</v>
      </c>
      <c r="C107" s="28">
        <v>6</v>
      </c>
      <c r="D107" s="26">
        <f t="shared" si="3"/>
        <v>14</v>
      </c>
      <c r="E107" s="29"/>
      <c r="F107" s="29"/>
    </row>
    <row r="108" spans="1:6" s="22" customFormat="1" ht="12.75" customHeight="1">
      <c r="A108" s="32" t="s">
        <v>98</v>
      </c>
      <c r="B108" s="28">
        <v>0</v>
      </c>
      <c r="C108" s="28">
        <v>1</v>
      </c>
      <c r="D108" s="26">
        <f t="shared" si="3"/>
        <v>1</v>
      </c>
      <c r="E108" s="62"/>
      <c r="F108" s="62"/>
    </row>
    <row r="109" spans="1:4" s="22" customFormat="1" ht="12.75" customHeight="1">
      <c r="A109" s="61" t="s">
        <v>99</v>
      </c>
      <c r="B109" s="31">
        <f>SUM(B110:B111)</f>
        <v>5</v>
      </c>
      <c r="C109" s="31">
        <f>SUM(C110:C111)</f>
        <v>12</v>
      </c>
      <c r="D109" s="31">
        <f>SUM(D110:D111)</f>
        <v>17</v>
      </c>
    </row>
    <row r="110" spans="1:6" s="22" customFormat="1" ht="12.75" customHeight="1">
      <c r="A110" s="27" t="s">
        <v>100</v>
      </c>
      <c r="B110" s="28">
        <v>3</v>
      </c>
      <c r="C110" s="28">
        <v>6</v>
      </c>
      <c r="D110" s="26">
        <f t="shared" si="3"/>
        <v>9</v>
      </c>
      <c r="E110" s="29"/>
      <c r="F110" s="29"/>
    </row>
    <row r="111" spans="1:6" s="22" customFormat="1" ht="12.75" customHeight="1">
      <c r="A111" s="63" t="s">
        <v>101</v>
      </c>
      <c r="B111" s="64">
        <v>2</v>
      </c>
      <c r="C111" s="64">
        <v>6</v>
      </c>
      <c r="D111" s="26">
        <f t="shared" si="3"/>
        <v>8</v>
      </c>
      <c r="E111" s="62"/>
      <c r="F111" s="62"/>
    </row>
    <row r="112" spans="1:4" s="22" customFormat="1" ht="12.75" customHeight="1">
      <c r="A112" s="65" t="s">
        <v>102</v>
      </c>
      <c r="B112" s="66">
        <f>SUM(B113:B114)</f>
        <v>44</v>
      </c>
      <c r="C112" s="66">
        <f>SUM(C113:C114)</f>
        <v>24</v>
      </c>
      <c r="D112" s="67">
        <f>SUM(D113:D114)</f>
        <v>68</v>
      </c>
    </row>
    <row r="113" spans="1:6" s="22" customFormat="1" ht="12.75" customHeight="1">
      <c r="A113" s="68" t="s">
        <v>103</v>
      </c>
      <c r="B113" s="49">
        <v>37</v>
      </c>
      <c r="C113" s="49">
        <v>20</v>
      </c>
      <c r="D113" s="26">
        <f t="shared" si="3"/>
        <v>57</v>
      </c>
      <c r="E113" s="54"/>
      <c r="F113" s="54"/>
    </row>
    <row r="114" spans="1:6" s="22" customFormat="1" ht="12.75" customHeight="1">
      <c r="A114" s="68" t="s">
        <v>104</v>
      </c>
      <c r="B114" s="49">
        <v>7</v>
      </c>
      <c r="C114" s="49">
        <v>4</v>
      </c>
      <c r="D114" s="26">
        <f t="shared" si="3"/>
        <v>11</v>
      </c>
      <c r="E114" s="62"/>
      <c r="F114" s="62"/>
    </row>
    <row r="115" spans="1:4" s="22" customFormat="1" ht="12.75" customHeight="1">
      <c r="A115" s="61" t="s">
        <v>105</v>
      </c>
      <c r="B115" s="31">
        <f>SUM(B116:B117)</f>
        <v>8</v>
      </c>
      <c r="C115" s="31">
        <f>SUM(C116:C117)</f>
        <v>16</v>
      </c>
      <c r="D115" s="48">
        <f>SUM(D116:D117)</f>
        <v>24</v>
      </c>
    </row>
    <row r="116" spans="1:6" s="22" customFormat="1" ht="12.75" customHeight="1">
      <c r="A116" s="27" t="s">
        <v>106</v>
      </c>
      <c r="B116" s="49">
        <v>6</v>
      </c>
      <c r="C116" s="49">
        <v>11</v>
      </c>
      <c r="D116" s="26">
        <f t="shared" si="3"/>
        <v>17</v>
      </c>
      <c r="E116" s="54"/>
      <c r="F116" s="54"/>
    </row>
    <row r="117" spans="1:6" s="22" customFormat="1" ht="12.75" customHeight="1">
      <c r="A117" s="27" t="s">
        <v>107</v>
      </c>
      <c r="B117" s="49">
        <v>2</v>
      </c>
      <c r="C117" s="49">
        <v>5</v>
      </c>
      <c r="D117" s="26">
        <f t="shared" si="3"/>
        <v>7</v>
      </c>
      <c r="E117" s="62"/>
      <c r="F117" s="62"/>
    </row>
    <row r="118" spans="1:4" s="22" customFormat="1" ht="12.75" customHeight="1">
      <c r="A118" s="61" t="s">
        <v>108</v>
      </c>
      <c r="B118" s="31">
        <f>SUM(B119:B120)</f>
        <v>28</v>
      </c>
      <c r="C118" s="31">
        <f>SUM(C119:C120)</f>
        <v>18</v>
      </c>
      <c r="D118" s="31">
        <f>SUM(D119:D120)</f>
        <v>46</v>
      </c>
    </row>
    <row r="119" spans="1:6" s="22" customFormat="1" ht="12.75" customHeight="1">
      <c r="A119" s="32" t="s">
        <v>109</v>
      </c>
      <c r="B119" s="56">
        <v>18</v>
      </c>
      <c r="C119" s="56">
        <v>15</v>
      </c>
      <c r="D119" s="26">
        <f t="shared" si="3"/>
        <v>33</v>
      </c>
      <c r="E119" s="57"/>
      <c r="F119" s="57"/>
    </row>
    <row r="120" spans="1:6" s="22" customFormat="1" ht="12.75" customHeight="1">
      <c r="A120" s="27" t="s">
        <v>110</v>
      </c>
      <c r="B120" s="28">
        <v>10</v>
      </c>
      <c r="C120" s="28">
        <v>3</v>
      </c>
      <c r="D120" s="26">
        <f t="shared" si="3"/>
        <v>13</v>
      </c>
      <c r="E120" s="62"/>
      <c r="F120" s="62"/>
    </row>
    <row r="121" spans="1:4" s="22" customFormat="1" ht="12.75" customHeight="1">
      <c r="A121" s="61" t="s">
        <v>111</v>
      </c>
      <c r="B121" s="31">
        <f>SUM(B122:B123)</f>
        <v>14</v>
      </c>
      <c r="C121" s="31">
        <f>SUM(C122:C123)</f>
        <v>55</v>
      </c>
      <c r="D121" s="31">
        <f>SUM(D122:D123)</f>
        <v>69</v>
      </c>
    </row>
    <row r="122" spans="1:6" s="22" customFormat="1" ht="12.75" customHeight="1">
      <c r="A122" s="32" t="s">
        <v>112</v>
      </c>
      <c r="B122" s="49">
        <v>9</v>
      </c>
      <c r="C122" s="49">
        <v>46</v>
      </c>
      <c r="D122" s="26">
        <f t="shared" si="3"/>
        <v>55</v>
      </c>
      <c r="E122" s="54"/>
      <c r="F122" s="54"/>
    </row>
    <row r="123" spans="1:6" s="22" customFormat="1" ht="12.75" customHeight="1">
      <c r="A123" s="27" t="s">
        <v>113</v>
      </c>
      <c r="B123" s="49">
        <v>5</v>
      </c>
      <c r="C123" s="49">
        <v>9</v>
      </c>
      <c r="D123" s="26">
        <f t="shared" si="3"/>
        <v>14</v>
      </c>
      <c r="E123" s="62"/>
      <c r="F123" s="62"/>
    </row>
    <row r="124" spans="1:4" s="22" customFormat="1" ht="12.75" customHeight="1">
      <c r="A124" s="61" t="s">
        <v>114</v>
      </c>
      <c r="B124" s="31">
        <f>SUM(B125:B126)</f>
        <v>27</v>
      </c>
      <c r="C124" s="31">
        <f>SUM(C125:C126)</f>
        <v>37</v>
      </c>
      <c r="D124" s="48">
        <f>SUM(D125:D126)</f>
        <v>64</v>
      </c>
    </row>
    <row r="125" spans="1:6" s="22" customFormat="1" ht="12.75" customHeight="1">
      <c r="A125" s="27" t="s">
        <v>115</v>
      </c>
      <c r="B125" s="49">
        <v>23</v>
      </c>
      <c r="C125" s="49">
        <v>31</v>
      </c>
      <c r="D125" s="26">
        <f t="shared" si="3"/>
        <v>54</v>
      </c>
      <c r="E125" s="54"/>
      <c r="F125" s="54"/>
    </row>
    <row r="126" spans="1:6" s="22" customFormat="1" ht="12.75" customHeight="1">
      <c r="A126" s="27" t="s">
        <v>116</v>
      </c>
      <c r="B126" s="49">
        <v>4</v>
      </c>
      <c r="C126" s="49">
        <v>6</v>
      </c>
      <c r="D126" s="26">
        <f t="shared" si="3"/>
        <v>10</v>
      </c>
      <c r="E126" s="62"/>
      <c r="F126" s="62"/>
    </row>
    <row r="127" spans="1:4" s="22" customFormat="1" ht="12.75" customHeight="1">
      <c r="A127" s="61" t="s">
        <v>117</v>
      </c>
      <c r="B127" s="31">
        <f>SUM(B128:B130)</f>
        <v>6</v>
      </c>
      <c r="C127" s="31">
        <f>SUM(C128:C130)</f>
        <v>20</v>
      </c>
      <c r="D127" s="31">
        <f>SUM(D128:D130)</f>
        <v>26</v>
      </c>
    </row>
    <row r="128" spans="1:6" s="22" customFormat="1" ht="12.75" customHeight="1">
      <c r="A128" s="27" t="s">
        <v>118</v>
      </c>
      <c r="B128" s="49">
        <v>2</v>
      </c>
      <c r="C128" s="49">
        <v>8</v>
      </c>
      <c r="D128" s="26">
        <f t="shared" si="3"/>
        <v>10</v>
      </c>
      <c r="E128" s="54"/>
      <c r="F128" s="54"/>
    </row>
    <row r="129" spans="1:6" s="22" customFormat="1" ht="12.75" customHeight="1">
      <c r="A129" s="27" t="s">
        <v>119</v>
      </c>
      <c r="B129" s="49">
        <v>2</v>
      </c>
      <c r="C129" s="49">
        <v>7</v>
      </c>
      <c r="D129" s="26">
        <f t="shared" si="3"/>
        <v>9</v>
      </c>
      <c r="E129" s="54"/>
      <c r="F129" s="54"/>
    </row>
    <row r="130" spans="1:6" s="22" customFormat="1" ht="12.75" customHeight="1">
      <c r="A130" s="32" t="s">
        <v>120</v>
      </c>
      <c r="B130" s="49">
        <v>2</v>
      </c>
      <c r="C130" s="49">
        <v>5</v>
      </c>
      <c r="D130" s="26">
        <f t="shared" si="3"/>
        <v>7</v>
      </c>
      <c r="E130" s="62"/>
      <c r="F130" s="62"/>
    </row>
    <row r="131" spans="1:4" s="22" customFormat="1" ht="12.75" customHeight="1">
      <c r="A131" s="61" t="s">
        <v>121</v>
      </c>
      <c r="B131" s="44">
        <f>SUM(B132:B132)</f>
        <v>0</v>
      </c>
      <c r="C131" s="44">
        <f>SUM(C132:C132)</f>
        <v>2</v>
      </c>
      <c r="D131" s="31">
        <f>SUM(D132:D132)</f>
        <v>2</v>
      </c>
    </row>
    <row r="132" spans="1:4" s="22" customFormat="1" ht="12.75" customHeight="1">
      <c r="A132" s="32" t="s">
        <v>122</v>
      </c>
      <c r="B132" s="49">
        <v>0</v>
      </c>
      <c r="C132" s="49">
        <v>2</v>
      </c>
      <c r="D132" s="26">
        <f t="shared" si="3"/>
        <v>2</v>
      </c>
    </row>
    <row r="133" spans="1:4" s="22" customFormat="1" ht="12.75" customHeight="1">
      <c r="A133" s="69" t="s">
        <v>123</v>
      </c>
      <c r="B133" s="31">
        <f>SUM(B134:B135)</f>
        <v>19</v>
      </c>
      <c r="C133" s="31">
        <f>SUM(C134:C135)</f>
        <v>44</v>
      </c>
      <c r="D133" s="48">
        <f>SUM(D134:D135)</f>
        <v>63</v>
      </c>
    </row>
    <row r="134" spans="1:6" s="22" customFormat="1" ht="12.75" customHeight="1">
      <c r="A134" s="27" t="s">
        <v>124</v>
      </c>
      <c r="B134" s="49">
        <v>13</v>
      </c>
      <c r="C134" s="49">
        <v>27</v>
      </c>
      <c r="D134" s="26">
        <f t="shared" si="3"/>
        <v>40</v>
      </c>
      <c r="E134" s="54"/>
      <c r="F134" s="54"/>
    </row>
    <row r="135" spans="1:6" s="22" customFormat="1" ht="12.75" customHeight="1">
      <c r="A135" s="27" t="s">
        <v>125</v>
      </c>
      <c r="B135" s="49">
        <v>6</v>
      </c>
      <c r="C135" s="49">
        <v>17</v>
      </c>
      <c r="D135" s="26">
        <f t="shared" si="3"/>
        <v>23</v>
      </c>
      <c r="E135" s="62"/>
      <c r="F135" s="62"/>
    </row>
    <row r="136" spans="1:4" s="22" customFormat="1" ht="12.75" customHeight="1">
      <c r="A136" s="61" t="s">
        <v>126</v>
      </c>
      <c r="B136" s="31">
        <f>SUM(B137:B138)</f>
        <v>24</v>
      </c>
      <c r="C136" s="31">
        <f>SUM(C137:C138)</f>
        <v>16</v>
      </c>
      <c r="D136" s="31">
        <f>SUM(D137:D138)</f>
        <v>40</v>
      </c>
    </row>
    <row r="137" spans="1:6" s="22" customFormat="1" ht="12.75" customHeight="1">
      <c r="A137" s="27" t="s">
        <v>127</v>
      </c>
      <c r="B137" s="49">
        <v>19</v>
      </c>
      <c r="C137" s="49">
        <v>12</v>
      </c>
      <c r="D137" s="26">
        <f t="shared" si="3"/>
        <v>31</v>
      </c>
      <c r="E137" s="50"/>
      <c r="F137" s="50"/>
    </row>
    <row r="138" spans="1:6" s="22" customFormat="1" ht="12.75" customHeight="1">
      <c r="A138" s="32" t="s">
        <v>128</v>
      </c>
      <c r="B138" s="49">
        <v>5</v>
      </c>
      <c r="C138" s="49">
        <v>4</v>
      </c>
      <c r="D138" s="26">
        <f t="shared" si="3"/>
        <v>9</v>
      </c>
      <c r="E138" s="62"/>
      <c r="F138" s="62"/>
    </row>
    <row r="139" spans="1:4" s="22" customFormat="1" ht="12.75" customHeight="1">
      <c r="A139" s="60" t="s">
        <v>129</v>
      </c>
      <c r="B139" s="70">
        <f>SUM(B140)</f>
        <v>3</v>
      </c>
      <c r="C139" s="70">
        <f>SUM(C140)</f>
        <v>1</v>
      </c>
      <c r="D139" s="70">
        <f>SUM(D140)</f>
        <v>4</v>
      </c>
    </row>
    <row r="140" spans="1:4" s="72" customFormat="1" ht="12.75">
      <c r="A140" s="32" t="s">
        <v>130</v>
      </c>
      <c r="B140" s="56">
        <v>3</v>
      </c>
      <c r="C140" s="56">
        <v>1</v>
      </c>
      <c r="D140" s="71">
        <f>SUM(B140:C140)</f>
        <v>4</v>
      </c>
    </row>
    <row r="141" spans="1:4" s="72" customFormat="1" ht="12.75" hidden="1">
      <c r="A141" s="40" t="s">
        <v>27</v>
      </c>
      <c r="B141" s="56">
        <f>SUM(B101:B102,B104,B107,B110,B113,B116,B119,B122,B125,B128:B129,B132,B134,B137,B140)</f>
        <v>212</v>
      </c>
      <c r="C141" s="56">
        <f>SUM(C101:C102,C104,C107,C110,C113,C116,C119,C122,C125,C128:C129,C132,C134,C137,C140)</f>
        <v>261</v>
      </c>
      <c r="D141" s="56">
        <f>SUM(D101:D102,D104,D107,D110,D113,D116,D119,D122,D125,D128:D129,D132,D134,D137,D140)</f>
        <v>473</v>
      </c>
    </row>
    <row r="142" spans="1:4" s="72" customFormat="1" ht="12.75" hidden="1">
      <c r="A142" s="40" t="s">
        <v>28</v>
      </c>
      <c r="B142" s="56">
        <f>SUM(B105,B108,B111,B114,B117,B120,B123,B126,B130,B135,B138)</f>
        <v>59</v>
      </c>
      <c r="C142" s="56">
        <f>SUM(C105,C108,C111,C114,C117,C120,C123,C126,C130,C135,C138)</f>
        <v>68</v>
      </c>
      <c r="D142" s="56">
        <f>SUM(D105,D108,D111,D114,D117,D120,D123,D126,D130,D135,D138)</f>
        <v>127</v>
      </c>
    </row>
    <row r="143" spans="1:4" s="22" customFormat="1" ht="12.75">
      <c r="A143" s="73"/>
      <c r="B143" s="74"/>
      <c r="C143" s="74"/>
      <c r="D143" s="74"/>
    </row>
    <row r="144" spans="1:4" s="78" customFormat="1" ht="9.75" customHeight="1">
      <c r="A144" s="75"/>
      <c r="B144" s="76"/>
      <c r="C144" s="76"/>
      <c r="D144" s="77"/>
    </row>
    <row r="145" spans="1:4" s="78" customFormat="1" ht="12.75" customHeight="1">
      <c r="A145" s="79" t="s">
        <v>131</v>
      </c>
      <c r="B145" s="80">
        <f>SUM(B30,B63,B97,B141)</f>
        <v>1252</v>
      </c>
      <c r="C145" s="80">
        <f>SUM(C30,C63,C97,C141)</f>
        <v>1198</v>
      </c>
      <c r="D145" s="80">
        <f>SUM(D30,D63,D97,D141)</f>
        <v>2450</v>
      </c>
    </row>
    <row r="146" spans="1:4" s="78" customFormat="1" ht="11.25" customHeight="1">
      <c r="A146" s="79"/>
      <c r="B146" s="80"/>
      <c r="C146" s="80"/>
      <c r="D146" s="80"/>
    </row>
    <row r="147" spans="1:4" s="78" customFormat="1" ht="12.75" customHeight="1">
      <c r="A147" s="79" t="s">
        <v>132</v>
      </c>
      <c r="B147" s="80">
        <f>SUM(B31,B64,B98,B142)</f>
        <v>364</v>
      </c>
      <c r="C147" s="80">
        <f>SUM(C31,C64,C98,C142)</f>
        <v>288</v>
      </c>
      <c r="D147" s="80">
        <f>SUM(D31,D64,D98,D142)</f>
        <v>652</v>
      </c>
    </row>
    <row r="148" spans="1:4" s="22" customFormat="1" ht="9" customHeight="1">
      <c r="A148" s="81"/>
      <c r="B148" s="82"/>
      <c r="C148" s="83"/>
      <c r="D148" s="82"/>
    </row>
    <row r="149" spans="2:4" s="22" customFormat="1" ht="9" customHeight="1">
      <c r="B149" s="25"/>
      <c r="C149" s="25"/>
      <c r="D149" s="26"/>
    </row>
    <row r="150" spans="1:4" s="22" customFormat="1" ht="12.75" customHeight="1">
      <c r="A150" s="20" t="s">
        <v>133</v>
      </c>
      <c r="B150" s="21">
        <f>SUM(B145,B147)</f>
        <v>1616</v>
      </c>
      <c r="C150" s="21">
        <f>SUM(C145,C147)</f>
        <v>1486</v>
      </c>
      <c r="D150" s="21">
        <f>SUM(D145,D147)</f>
        <v>3102</v>
      </c>
    </row>
    <row r="151" spans="1:4" s="22" customFormat="1" ht="9" customHeight="1">
      <c r="A151" s="81"/>
      <c r="B151" s="84"/>
      <c r="C151" s="84"/>
      <c r="D151" s="81"/>
    </row>
    <row r="152" spans="2:3" s="22" customFormat="1" ht="13.5" customHeight="1">
      <c r="B152" s="39"/>
      <c r="C152" s="39"/>
    </row>
    <row r="153" s="22" customFormat="1" ht="12.75">
      <c r="A153" s="85" t="s">
        <v>134</v>
      </c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</sheetData>
  <sheetProtection/>
  <mergeCells count="1">
    <mergeCell ref="A1:D1"/>
  </mergeCells>
  <printOptions horizontalCentered="1"/>
  <pageMargins left="0.7874015748031497" right="0.7874015748031497" top="0.5905511811023623" bottom="0.5905511811023623" header="0.3937007874015748" footer="0"/>
  <pageSetup horizontalDpi="600" verticalDpi="600" orientation="landscape" scale="75" r:id="rId1"/>
  <ignoredErrors>
    <ignoredError sqref="D12:D39 D40:D1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2010-08-17T22:10:11Z</dcterms:created>
  <dcterms:modified xsi:type="dcterms:W3CDTF">2010-08-17T22:11:54Z</dcterms:modified>
  <cp:category/>
  <cp:version/>
  <cp:contentType/>
  <cp:contentStatus/>
</cp:coreProperties>
</file>