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15" windowHeight="9270" activeTab="0"/>
  </bookViews>
  <sheets>
    <sheet name="maestría y doctorad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sulta2">#REF!</definedName>
    <definedName name="ok">'[4]9119B'!$A$1:$L$312</definedName>
    <definedName name="pobesc01_02" localSheetId="0">'[5]orden descend'!$A$1:$B$69</definedName>
    <definedName name="pobesc01_02">#REF!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<sst xmlns="http://schemas.openxmlformats.org/spreadsheetml/2006/main" count="161" uniqueCount="147">
  <si>
    <t>FUENTE: Dirección General de Administración Escolar, UNAM.</t>
  </si>
  <si>
    <t>T O T A L</t>
  </si>
  <si>
    <t>Doctorado</t>
  </si>
  <si>
    <t>Maestría</t>
  </si>
  <si>
    <t>TOTAL</t>
  </si>
  <si>
    <t>DOCTORADO</t>
  </si>
  <si>
    <t>MAESTRÍA</t>
  </si>
  <si>
    <t>Programa de Maestría en Diseño Industrial</t>
  </si>
  <si>
    <t>Doctorado en Artes y Diseño</t>
  </si>
  <si>
    <t>Maestría en Docencia en Artes y Diseño</t>
  </si>
  <si>
    <t>Maestría en Diseño y Comunicación Visual</t>
  </si>
  <si>
    <t>Maestría en Cine Documental</t>
  </si>
  <si>
    <t>Maestría en Artes Visuales</t>
  </si>
  <si>
    <t>Posgrado en Artes y Diseño</t>
  </si>
  <si>
    <t>Doctorado en Urbanismo</t>
  </si>
  <si>
    <t>Maestría en Urbanismo</t>
  </si>
  <si>
    <t>Maestría y Doctorado en Urbanismo</t>
  </si>
  <si>
    <t>Doctorado en Pedagogía</t>
  </si>
  <si>
    <t>Maestría en Pedagogía</t>
  </si>
  <si>
    <t>Maestría y Doctorado en Pedagogía</t>
  </si>
  <si>
    <t>Doctorado en Música</t>
  </si>
  <si>
    <t>Maestría en Música</t>
  </si>
  <si>
    <t>Maestría y Doctorado en Música</t>
  </si>
  <si>
    <t>Doctorado en Lingüística</t>
  </si>
  <si>
    <t>Maestría en Lingüística Hispánica</t>
  </si>
  <si>
    <t>Maestría en Lingüística Aplicada</t>
  </si>
  <si>
    <t>Maestría y Doctorado en Lingüística</t>
  </si>
  <si>
    <t>Doctorado en Letras</t>
  </si>
  <si>
    <t>Maestría en Letras</t>
  </si>
  <si>
    <t>Maestría y Doctorado en Letras</t>
  </si>
  <si>
    <t>Doctorado en Historia del Arte</t>
  </si>
  <si>
    <t>Maestría en Historia del Arte</t>
  </si>
  <si>
    <t>Maestría, Doctorado y Especialización en Historia del Arte</t>
  </si>
  <si>
    <t>Doctorado en Historia</t>
  </si>
  <si>
    <t>Maestría en Historia</t>
  </si>
  <si>
    <t>Maestría y Doctorado en Historia</t>
  </si>
  <si>
    <t>Doctorado en Filosofía de la Ciencia</t>
  </si>
  <si>
    <t>Maestría en Filosofía de la Ciencia</t>
  </si>
  <si>
    <t>Maestría y Doctorado en Filosofía de la Ciencia</t>
  </si>
  <si>
    <t>Doctorado en Filosofía</t>
  </si>
  <si>
    <t>Maestría en Filosofía</t>
  </si>
  <si>
    <t>Maestría y Doctorado en Filosofía</t>
  </si>
  <si>
    <t>Doctorado en Estudios Mesoamericanos</t>
  </si>
  <si>
    <t>Maestría en Estudios Mesoamericanos</t>
  </si>
  <si>
    <t>Maestría y Doctorado en Estudios Mesoamericanos</t>
  </si>
  <si>
    <t>Doctorado en Bibliotecología y Estudios de la Información</t>
  </si>
  <si>
    <t>Maestría en Bibliotecología y Estudios de la Información</t>
  </si>
  <si>
    <t>Maestría y Doctorado en Bibliotecología y Estudios de la Información</t>
  </si>
  <si>
    <t>Doctorado en Arquitectura</t>
  </si>
  <si>
    <t>Maestría en Arquitectura</t>
  </si>
  <si>
    <t>Maestría y Doctorado en Arquitectura</t>
  </si>
  <si>
    <t>Maestría en Docencia para la Educación Media Superior</t>
  </si>
  <si>
    <t>HUMANIDADES Y ARTES</t>
  </si>
  <si>
    <t>Doctorado en Geografía</t>
  </si>
  <si>
    <t>Maestría en Geografía</t>
  </si>
  <si>
    <t>Posgrado en Geografía</t>
  </si>
  <si>
    <t>Doctorado en Estudios Latinoamericanos</t>
  </si>
  <si>
    <t>Maestría en Estudios Latinoamericanos</t>
  </si>
  <si>
    <t>Posgrado en Estudios Latinoamericanos</t>
  </si>
  <si>
    <t>Doctorado en Economía</t>
  </si>
  <si>
    <t>Maestría en Economía</t>
  </si>
  <si>
    <t>Posgrado en Economía</t>
  </si>
  <si>
    <t>Doctorado en Derecho</t>
  </si>
  <si>
    <t>Maestría en Política Criminal</t>
  </si>
  <si>
    <t>Maestría en Derecho</t>
  </si>
  <si>
    <t>Posgrado en Derecho</t>
  </si>
  <si>
    <t>Doctorado en Ciencias Políticas y Sociales</t>
  </si>
  <si>
    <t>Maestría en Gobierno y Asuntos Públicos</t>
  </si>
  <si>
    <t>Maestría en Estudios Políticos y Sociales</t>
  </si>
  <si>
    <t>Maestría en Estudios México-Estados Unidos</t>
  </si>
  <si>
    <t>Maestría en Estudios en Relaciones Internacionales</t>
  </si>
  <si>
    <t>Maestría en Demografía Social</t>
  </si>
  <si>
    <t>Maestría en Comunicación</t>
  </si>
  <si>
    <t>Posgrado en Ciencias Políticas y Sociales</t>
  </si>
  <si>
    <t>Doctorado en Ciencias de la Administración</t>
  </si>
  <si>
    <t>Maestría en Informática Administrativa</t>
  </si>
  <si>
    <t>Maestría en Finanzas</t>
  </si>
  <si>
    <t>Maestría en Auditoría</t>
  </si>
  <si>
    <t>Maestría Alta Dirección</t>
  </si>
  <si>
    <t>Maestría en Administración</t>
  </si>
  <si>
    <t>Posgrado en Ciencias de la Administración</t>
  </si>
  <si>
    <t>Doctorado en Antropología</t>
  </si>
  <si>
    <t>Maestría en Antropología</t>
  </si>
  <si>
    <t>Posgrado en Antropología</t>
  </si>
  <si>
    <t>Maestría en Trabajo Social</t>
  </si>
  <si>
    <t>CIENCIAS SOCIALES</t>
  </si>
  <si>
    <t>Doctorado en Medicina</t>
  </si>
  <si>
    <t>Programa combinado en Medicina (Licenciatura y Doctorado)</t>
  </si>
  <si>
    <t>Doctorado en Ciencias del Mar y Limnología</t>
  </si>
  <si>
    <t>Maestría en Ciencias del Mar y Limnología</t>
  </si>
  <si>
    <t>Posgrado en Ciencias del Mar y Limnología</t>
  </si>
  <si>
    <t>Doctorado en Ciencias Biológicas</t>
  </si>
  <si>
    <t>Maestría en Ciencias Biológicas</t>
  </si>
  <si>
    <t>Posgrado en Ciencias Biológicas</t>
  </si>
  <si>
    <t>Doctorado en Psicología</t>
  </si>
  <si>
    <t>Maestría en Psicología</t>
  </si>
  <si>
    <t>Maestría y Doctorado en Psicología</t>
  </si>
  <si>
    <t>Doctorado en Ciencias (Químicas)</t>
  </si>
  <si>
    <t>Maestría en Ciencias (Químicas)</t>
  </si>
  <si>
    <t>Maestría y Doctorado en Ciencias Químicas</t>
  </si>
  <si>
    <t>Doctorado en Ciencias Médicas, Odontológicas y de la Salud</t>
  </si>
  <si>
    <t>Maestría en Ciencias Médicas, Odontológicas y de la Salud</t>
  </si>
  <si>
    <t>Maestría y Doctorado en Ciencias Médicas, Odontológicas y de la Salud</t>
  </si>
  <si>
    <t>Doctorado en Ciencias de la Producción y de la Salud Animal</t>
  </si>
  <si>
    <t>Maestría en Medicina Veterinaria y Zootecnia</t>
  </si>
  <si>
    <t>Maestría en Ciencias de la Producción y de la Salud Animal</t>
  </si>
  <si>
    <t>Maestría y Doctorado en Ciencias de la Producción y de la Salud Animal</t>
  </si>
  <si>
    <t>Doctorado en Ciencias (Bioquímicas)</t>
  </si>
  <si>
    <t>Maestría en Ciencias (Bioquímicas)</t>
  </si>
  <si>
    <t>Maestría y Doctorado en Ciencias Bioquímicas</t>
  </si>
  <si>
    <t>Maestría en Enfermería</t>
  </si>
  <si>
    <t>Maestría en Ciencias Neurobiología</t>
  </si>
  <si>
    <t>Doctorado en Ciencias Biomédicas</t>
  </si>
  <si>
    <t>CIENCIAS BIOLÓGICAS, QUÍMICAS Y DE LA SALUD</t>
  </si>
  <si>
    <t>Doctorado en Ciencias (Matemáticas)</t>
  </si>
  <si>
    <t>Maestría en Ciencias (Matemáticas)</t>
  </si>
  <si>
    <t xml:space="preserve">Programa de Maestría y Doctorado en Ciencias Matemáticas </t>
  </si>
  <si>
    <t>Doctorado en Ciencias (Física)</t>
  </si>
  <si>
    <t>Maestría en Ciencias (Física Médica)</t>
  </si>
  <si>
    <t>Maestría en Ciencias (Física)</t>
  </si>
  <si>
    <t>Posgrado en Ciencias Físicas</t>
  </si>
  <si>
    <t>Doctorado en Ciencias de la Tierra</t>
  </si>
  <si>
    <t>Maestría en Ciencias de la Tierra</t>
  </si>
  <si>
    <t>Posgrado en Ciencias de la Tierra</t>
  </si>
  <si>
    <t>Doctorado en Ciencia e Ingeniería de Materiales</t>
  </si>
  <si>
    <t>Maestría en Ciencia e Ingeniería de Materiales</t>
  </si>
  <si>
    <t>Posgrado en Ciencia e Ingeniería de Materiales</t>
  </si>
  <si>
    <t>Doctorado en Ciencia e Ingeniería de la Computación</t>
  </si>
  <si>
    <t>Maestría en Ciencia e Ingeniería de la Computación</t>
  </si>
  <si>
    <t>Posgrado en Ciencia e Ingeniería de la Computación</t>
  </si>
  <si>
    <t xml:space="preserve">Doctorado en Ciencias (Astronomía)  </t>
  </si>
  <si>
    <t xml:space="preserve">Maestría en Ciencias (Astronomía) </t>
  </si>
  <si>
    <t>Posgrado en Astrofísica</t>
  </si>
  <si>
    <t>Doctorado en Ingeniería</t>
  </si>
  <si>
    <t>Maestría en Ingeniería</t>
  </si>
  <si>
    <t>Maestría y Doctorado en Ingeniería</t>
  </si>
  <si>
    <t>CIENCIAS FÍSICO MATEMÁTICAS E INGENIERÍAS</t>
  </si>
  <si>
    <t>Total</t>
  </si>
  <si>
    <t>Mujeres</t>
  </si>
  <si>
    <t>Hombres</t>
  </si>
  <si>
    <t>Población total</t>
  </si>
  <si>
    <t>Reingreso</t>
  </si>
  <si>
    <t>Primer ingreso</t>
  </si>
  <si>
    <t>Área / Programa / Plan de estudios</t>
  </si>
  <si>
    <t>2014-2015</t>
  </si>
  <si>
    <t>POSGRADO. PROGRAMAS DE MAESTRÍA Y DOCTORADO</t>
  </si>
  <si>
    <t>UNAM. POBLACIÓN ESCOLAR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</si>
</sst>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Border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3" fontId="3" fillId="0" borderId="0" xfId="67" applyNumberFormat="1" applyFont="1">
      <alignment/>
      <protection/>
    </xf>
    <xf numFmtId="3" fontId="3" fillId="0" borderId="0" xfId="67" applyNumberFormat="1" applyFont="1" applyAlignment="1">
      <alignment vertical="center"/>
      <protection/>
    </xf>
    <xf numFmtId="3" fontId="4" fillId="0" borderId="0" xfId="67" applyNumberFormat="1" applyFont="1" applyAlignment="1">
      <alignment vertical="center"/>
      <protection/>
    </xf>
    <xf numFmtId="3" fontId="5" fillId="2" borderId="0" xfId="67" applyNumberFormat="1" applyFont="1" applyFill="1" applyAlignment="1">
      <alignment horizontal="right" vertical="center"/>
      <protection/>
    </xf>
    <xf numFmtId="3" fontId="5" fillId="2" borderId="0" xfId="67" applyNumberFormat="1" applyFont="1" applyFill="1" applyAlignment="1">
      <alignment vertical="center"/>
      <protection/>
    </xf>
    <xf numFmtId="3" fontId="3" fillId="0" borderId="0" xfId="67" applyNumberFormat="1" applyFont="1" applyAlignment="1">
      <alignment horizontal="right" vertical="center"/>
      <protection/>
    </xf>
    <xf numFmtId="0" fontId="3" fillId="0" borderId="0" xfId="67" applyFont="1">
      <alignment/>
      <protection/>
    </xf>
    <xf numFmtId="3" fontId="5" fillId="0" borderId="0" xfId="67" applyNumberFormat="1" applyFont="1" applyBorder="1" applyAlignment="1">
      <alignment horizontal="right" vertical="center"/>
      <protection/>
    </xf>
    <xf numFmtId="3" fontId="5" fillId="0" borderId="0" xfId="67" applyNumberFormat="1" applyFont="1" applyBorder="1" applyAlignment="1">
      <alignment vertical="center"/>
      <protection/>
    </xf>
    <xf numFmtId="3" fontId="3" fillId="0" borderId="0" xfId="51" applyNumberFormat="1" applyBorder="1" applyAlignment="1">
      <alignment horizontal="right" vertical="center"/>
      <protection/>
    </xf>
    <xf numFmtId="3" fontId="3" fillId="0" borderId="0" xfId="51" applyNumberFormat="1" applyFont="1" applyBorder="1" applyAlignment="1">
      <alignment horizontal="right" vertical="center"/>
      <protection/>
    </xf>
    <xf numFmtId="0" fontId="3" fillId="0" borderId="0" xfId="66" applyNumberFormat="1" applyFont="1" applyAlignment="1">
      <alignment horizontal="right" vertical="center"/>
      <protection/>
    </xf>
    <xf numFmtId="3" fontId="5" fillId="0" borderId="0" xfId="51" applyNumberFormat="1" applyFont="1" applyFill="1" applyAlignment="1">
      <alignment horizontal="right" vertical="center"/>
      <protection/>
    </xf>
    <xf numFmtId="3" fontId="8" fillId="0" borderId="0" xfId="69" applyNumberFormat="1" applyFont="1" applyFill="1" applyAlignment="1">
      <alignment horizontal="right" vertical="center"/>
      <protection/>
    </xf>
    <xf numFmtId="3" fontId="5" fillId="0" borderId="0" xfId="51" applyNumberFormat="1" applyFont="1" applyFill="1" applyBorder="1" applyAlignment="1">
      <alignment horizontal="righ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3" fontId="3" fillId="0" borderId="0" xfId="51" applyNumberFormat="1" applyFont="1" applyFill="1" applyAlignment="1">
      <alignment horizontal="right" vertical="center"/>
      <protection/>
    </xf>
    <xf numFmtId="3" fontId="3" fillId="0" borderId="0" xfId="51" applyNumberFormat="1" applyFill="1" applyAlignment="1">
      <alignment horizontal="right" vertical="center"/>
      <protection/>
    </xf>
    <xf numFmtId="0" fontId="3" fillId="0" borderId="0" xfId="66" applyNumberFormat="1" applyFont="1" applyBorder="1" applyAlignment="1">
      <alignment horizontal="left" vertical="center" indent="2"/>
      <protection/>
    </xf>
    <xf numFmtId="0" fontId="3" fillId="0" borderId="0" xfId="66" applyNumberFormat="1" applyFont="1" applyBorder="1" applyAlignment="1" quotePrefix="1">
      <alignment horizontal="left" vertical="center" indent="2"/>
      <protection/>
    </xf>
    <xf numFmtId="3" fontId="5" fillId="0" borderId="0" xfId="66" applyNumberFormat="1" applyFont="1" applyFill="1" applyAlignment="1" quotePrefix="1">
      <alignment horizontal="right" vertical="center"/>
      <protection/>
    </xf>
    <xf numFmtId="0" fontId="5" fillId="0" borderId="0" xfId="66" applyNumberFormat="1" applyFont="1" applyAlignment="1" quotePrefix="1">
      <alignment horizontal="left" vertical="center" indent="1"/>
      <protection/>
    </xf>
    <xf numFmtId="0" fontId="3" fillId="0" borderId="0" xfId="66" applyNumberFormat="1" applyFont="1" applyAlignment="1" quotePrefix="1">
      <alignment horizontal="left" vertical="center" indent="2"/>
      <protection/>
    </xf>
    <xf numFmtId="0" fontId="5" fillId="0" borderId="0" xfId="66" applyNumberFormat="1" applyFont="1" applyFill="1" applyAlignment="1">
      <alignment horizontal="left" vertical="center" indent="1"/>
      <protection/>
    </xf>
    <xf numFmtId="0" fontId="3" fillId="0" borderId="0" xfId="66" applyNumberFormat="1" applyFont="1" applyAlignment="1">
      <alignment horizontal="left" vertical="center" indent="2"/>
      <protection/>
    </xf>
    <xf numFmtId="0" fontId="3" fillId="0" borderId="0" xfId="66" applyNumberFormat="1" applyFont="1" applyFill="1" applyAlignment="1" quotePrefix="1">
      <alignment horizontal="left" vertical="center" indent="2"/>
      <protection/>
    </xf>
    <xf numFmtId="3" fontId="5" fillId="0" borderId="0" xfId="67" applyNumberFormat="1" applyFont="1" applyAlignment="1">
      <alignment horizontal="left" vertical="center" indent="1"/>
      <protection/>
    </xf>
    <xf numFmtId="3" fontId="3" fillId="0" borderId="0" xfId="67" applyNumberFormat="1" applyFont="1" applyFill="1">
      <alignment/>
      <protection/>
    </xf>
    <xf numFmtId="1" fontId="5" fillId="0" borderId="0" xfId="67" applyNumberFormat="1" applyFont="1" applyFill="1" applyAlignment="1">
      <alignment vertical="center"/>
      <protection/>
    </xf>
    <xf numFmtId="3" fontId="3" fillId="0" borderId="0" xfId="51" applyNumberFormat="1" applyAlignment="1">
      <alignment horizontal="right" vertical="center"/>
      <protection/>
    </xf>
    <xf numFmtId="3" fontId="3" fillId="0" borderId="0" xfId="51" applyNumberFormat="1" applyFont="1" applyAlignment="1">
      <alignment horizontal="right" vertical="center"/>
      <protection/>
    </xf>
    <xf numFmtId="3" fontId="5" fillId="0" borderId="0" xfId="67" applyNumberFormat="1" applyFont="1" applyFill="1" applyAlignment="1">
      <alignment horizontal="left" vertical="center" indent="1"/>
      <protection/>
    </xf>
    <xf numFmtId="3" fontId="3" fillId="0" borderId="0" xfId="67" applyNumberFormat="1" applyFont="1" applyAlignment="1">
      <alignment horizontal="left" vertical="center" indent="2"/>
      <protection/>
    </xf>
    <xf numFmtId="3" fontId="3" fillId="0" borderId="0" xfId="51" applyNumberFormat="1" applyFont="1" applyFill="1" applyBorder="1">
      <alignment/>
      <protection/>
    </xf>
    <xf numFmtId="3" fontId="3" fillId="0" borderId="0" xfId="51" applyNumberFormat="1" applyFont="1" applyFill="1" applyBorder="1" applyAlignment="1">
      <alignment horizontal="right" vertical="center"/>
      <protection/>
    </xf>
    <xf numFmtId="3" fontId="5" fillId="0" borderId="0" xfId="66" applyNumberFormat="1" applyFont="1" applyAlignment="1" quotePrefix="1">
      <alignment horizontal="right" vertical="center"/>
      <protection/>
    </xf>
    <xf numFmtId="1" fontId="5" fillId="0" borderId="0" xfId="67" applyNumberFormat="1" applyFont="1" applyAlignment="1">
      <alignment vertical="center"/>
      <protection/>
    </xf>
    <xf numFmtId="3" fontId="3" fillId="0" borderId="0" xfId="51" applyNumberFormat="1" applyFont="1" applyAlignment="1">
      <alignment horizontal="left" vertical="center" indent="2"/>
      <protection/>
    </xf>
    <xf numFmtId="1" fontId="5" fillId="0" borderId="0" xfId="67" applyNumberFormat="1" applyFont="1" applyAlignment="1">
      <alignment horizontal="left" vertical="center" indent="1"/>
      <protection/>
    </xf>
    <xf numFmtId="3" fontId="5" fillId="0" borderId="0" xfId="67" applyNumberFormat="1" applyFont="1">
      <alignment/>
      <protection/>
    </xf>
    <xf numFmtId="3" fontId="5" fillId="0" borderId="0" xfId="51" applyNumberFormat="1" applyFont="1" applyAlignment="1">
      <alignment horizontal="right" vertical="center"/>
      <protection/>
    </xf>
    <xf numFmtId="3" fontId="5" fillId="0" borderId="0" xfId="67" applyNumberFormat="1" applyFont="1" applyFill="1" applyAlignment="1">
      <alignment horizontal="right" vertical="center"/>
      <protection/>
    </xf>
    <xf numFmtId="0" fontId="5" fillId="0" borderId="0" xfId="65" applyFont="1" applyBorder="1" applyAlignment="1">
      <alignment horizontal="left" vertical="center" indent="1"/>
      <protection/>
    </xf>
    <xf numFmtId="1" fontId="3" fillId="0" borderId="0" xfId="51" applyNumberFormat="1" applyFont="1" applyFill="1" applyAlignment="1">
      <alignment horizontal="right" vertical="center"/>
      <protection/>
    </xf>
    <xf numFmtId="3" fontId="3" fillId="0" borderId="0" xfId="51" applyNumberFormat="1" applyFill="1" applyBorder="1">
      <alignment/>
      <protection/>
    </xf>
    <xf numFmtId="3" fontId="5" fillId="0" borderId="0" xfId="66" applyNumberFormat="1" applyFont="1" applyFill="1" applyBorder="1" applyAlignment="1" quotePrefix="1">
      <alignment horizontal="right" vertical="center"/>
      <protection/>
    </xf>
    <xf numFmtId="3" fontId="3" fillId="0" borderId="0" xfId="69" applyNumberFormat="1" applyFont="1" applyFill="1" applyAlignment="1">
      <alignment horizontal="right" vertical="center"/>
      <protection/>
    </xf>
    <xf numFmtId="0" fontId="3" fillId="0" borderId="0" xfId="66" applyNumberFormat="1" applyFont="1" applyFill="1" applyAlignment="1">
      <alignment horizontal="left" vertical="center" indent="2"/>
      <protection/>
    </xf>
    <xf numFmtId="3" fontId="5" fillId="0" borderId="0" xfId="69" applyNumberFormat="1" applyFont="1" applyFill="1" applyAlignment="1">
      <alignment horizontal="right" vertical="center"/>
      <protection/>
    </xf>
    <xf numFmtId="3" fontId="5" fillId="0" borderId="0" xfId="67" applyNumberFormat="1" applyFont="1" applyAlignment="1">
      <alignment horizontal="right" vertical="center"/>
      <protection/>
    </xf>
    <xf numFmtId="3" fontId="5" fillId="0" borderId="0" xfId="67" applyNumberFormat="1" applyFont="1" applyAlignment="1">
      <alignment vertical="center"/>
      <protection/>
    </xf>
    <xf numFmtId="3" fontId="4" fillId="0" borderId="0" xfId="67" applyNumberFormat="1" applyFont="1">
      <alignment/>
      <protection/>
    </xf>
    <xf numFmtId="3" fontId="9" fillId="2" borderId="0" xfId="67" applyNumberFormat="1" applyFont="1" applyFill="1" applyAlignment="1">
      <alignment horizontal="center" vertical="center"/>
      <protection/>
    </xf>
    <xf numFmtId="3" fontId="4" fillId="0" borderId="0" xfId="67" applyNumberFormat="1" applyFont="1" applyBorder="1" applyAlignment="1">
      <alignment vertical="center"/>
      <protection/>
    </xf>
    <xf numFmtId="3" fontId="9" fillId="0" borderId="0" xfId="67" applyNumberFormat="1" applyFont="1" applyBorder="1" applyAlignment="1">
      <alignment vertical="center"/>
      <protection/>
    </xf>
    <xf numFmtId="3" fontId="3" fillId="0" borderId="0" xfId="67" applyNumberFormat="1" applyFont="1" applyBorder="1">
      <alignment/>
      <protection/>
    </xf>
    <xf numFmtId="3" fontId="5" fillId="0" borderId="0" xfId="67" applyNumberFormat="1" applyFont="1" applyBorder="1" applyAlignment="1">
      <alignment horizontal="center" vertical="center"/>
      <protection/>
    </xf>
    <xf numFmtId="3" fontId="5" fillId="0" borderId="0" xfId="68" applyNumberFormat="1" applyFont="1" applyBorder="1" applyAlignment="1">
      <alignment horizontal="center" vertical="center"/>
      <protection/>
    </xf>
    <xf numFmtId="3" fontId="9" fillId="2" borderId="0" xfId="67" applyNumberFormat="1" applyFont="1" applyFill="1" applyAlignment="1">
      <alignment horizontal="center" vertical="center"/>
      <protection/>
    </xf>
    <xf numFmtId="0" fontId="9" fillId="2" borderId="0" xfId="68" applyFont="1" applyFill="1" applyAlignment="1">
      <alignment horizontal="center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19" xfId="55"/>
    <cellStyle name="Normal 2" xfId="56"/>
    <cellStyle name="Normal 2 2" xfId="57"/>
    <cellStyle name="Normal 2 2 2" xfId="58"/>
    <cellStyle name="Normal 2 2 2 2" xfId="59"/>
    <cellStyle name="Normal 2 2 3" xfId="60"/>
    <cellStyle name="Normal 2 3" xfId="61"/>
    <cellStyle name="Normal 2 3 2" xfId="62"/>
    <cellStyle name="Normal 2 4" xfId="63"/>
    <cellStyle name="Normal 3 2" xfId="64"/>
    <cellStyle name="Normal_EntidadesprogramasposgradoUNAM_20_abril" xfId="65"/>
    <cellStyle name="Normal_Maestria Doctorado por Programa" xfId="66"/>
    <cellStyle name="Normal_POBESC_3" xfId="67"/>
    <cellStyle name="Normal_poblac99" xfId="68"/>
    <cellStyle name="Normal_Programas Maestria y Doctorado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Ana\Downloads\pe_posgrado%202013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Ma.%20de%20Jes&#250;s%20Guerrer\Desktop\valida2013\agendaxls2013\2%20docencia\pe%20posg%202012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zoomScaleSheetLayoutView="80" zoomScalePageLayoutView="0" workbookViewId="0" topLeftCell="A1">
      <selection activeCell="A1" sqref="A1:H1"/>
    </sheetView>
  </sheetViews>
  <sheetFormatPr defaultColWidth="9.8515625" defaultRowHeight="15"/>
  <cols>
    <col min="1" max="1" width="69.7109375" style="2" bestFit="1" customWidth="1"/>
    <col min="2" max="8" width="9.8515625" style="2" customWidth="1"/>
    <col min="9" max="16384" width="9.8515625" style="1" customWidth="1"/>
  </cols>
  <sheetData>
    <row r="1" spans="1:8" s="56" customFormat="1" ht="15" customHeight="1">
      <c r="A1" s="57" t="s">
        <v>146</v>
      </c>
      <c r="B1" s="57"/>
      <c r="C1" s="57"/>
      <c r="D1" s="57"/>
      <c r="E1" s="57"/>
      <c r="F1" s="57"/>
      <c r="G1" s="57"/>
      <c r="H1" s="57"/>
    </row>
    <row r="2" spans="1:8" s="56" customFormat="1" ht="15" customHeight="1">
      <c r="A2" s="57" t="s">
        <v>145</v>
      </c>
      <c r="B2" s="57"/>
      <c r="C2" s="57"/>
      <c r="D2" s="57"/>
      <c r="E2" s="57"/>
      <c r="F2" s="57"/>
      <c r="G2" s="57"/>
      <c r="H2" s="57"/>
    </row>
    <row r="3" spans="1:8" s="56" customFormat="1" ht="15" customHeight="1">
      <c r="A3" s="58" t="s">
        <v>144</v>
      </c>
      <c r="B3" s="58"/>
      <c r="C3" s="58"/>
      <c r="D3" s="58"/>
      <c r="E3" s="58"/>
      <c r="F3" s="58"/>
      <c r="G3" s="58"/>
      <c r="H3" s="58"/>
    </row>
    <row r="4" spans="1:8" s="52" customFormat="1" ht="15" customHeight="1">
      <c r="A4" s="55"/>
      <c r="B4" s="54"/>
      <c r="C4" s="54"/>
      <c r="D4" s="54"/>
      <c r="E4" s="54"/>
      <c r="F4" s="54"/>
      <c r="G4" s="54"/>
      <c r="H4" s="54"/>
    </row>
    <row r="5" spans="1:8" s="52" customFormat="1" ht="15" customHeight="1">
      <c r="A5" s="59" t="s">
        <v>143</v>
      </c>
      <c r="B5" s="59" t="s">
        <v>142</v>
      </c>
      <c r="C5" s="59"/>
      <c r="D5" s="59"/>
      <c r="E5" s="59" t="s">
        <v>141</v>
      </c>
      <c r="F5" s="59"/>
      <c r="G5" s="59"/>
      <c r="H5" s="60" t="s">
        <v>140</v>
      </c>
    </row>
    <row r="6" spans="1:8" s="52" customFormat="1" ht="15" customHeight="1">
      <c r="A6" s="59"/>
      <c r="B6" s="53" t="s">
        <v>139</v>
      </c>
      <c r="C6" s="53" t="s">
        <v>138</v>
      </c>
      <c r="D6" s="53" t="s">
        <v>137</v>
      </c>
      <c r="E6" s="53" t="s">
        <v>139</v>
      </c>
      <c r="F6" s="53" t="s">
        <v>138</v>
      </c>
      <c r="G6" s="53" t="s">
        <v>137</v>
      </c>
      <c r="H6" s="60"/>
    </row>
    <row r="7" ht="9" customHeight="1"/>
    <row r="8" spans="1:8" ht="15" customHeight="1">
      <c r="A8" s="51" t="s">
        <v>136</v>
      </c>
      <c r="B8" s="50">
        <f aca="true" t="shared" si="0" ref="B8:H8">SUM(B9,B10,B13,B16,B19,B22,B25,B29)</f>
        <v>799</v>
      </c>
      <c r="C8" s="50">
        <f t="shared" si="0"/>
        <v>297</v>
      </c>
      <c r="D8" s="50">
        <f t="shared" si="0"/>
        <v>1096</v>
      </c>
      <c r="E8" s="50">
        <f t="shared" si="0"/>
        <v>1114</v>
      </c>
      <c r="F8" s="50">
        <f t="shared" si="0"/>
        <v>459</v>
      </c>
      <c r="G8" s="50">
        <f t="shared" si="0"/>
        <v>1573</v>
      </c>
      <c r="H8" s="50">
        <f t="shared" si="0"/>
        <v>2669</v>
      </c>
    </row>
    <row r="9" spans="1:8" ht="15" customHeight="1">
      <c r="A9" s="32" t="s">
        <v>51</v>
      </c>
      <c r="B9" s="13">
        <v>18</v>
      </c>
      <c r="C9" s="13">
        <v>12</v>
      </c>
      <c r="D9" s="49">
        <f aca="true" t="shared" si="1" ref="D9:D31">SUM(B9:C9)</f>
        <v>30</v>
      </c>
      <c r="E9" s="13">
        <v>5</v>
      </c>
      <c r="F9" s="13">
        <v>7</v>
      </c>
      <c r="G9" s="49">
        <f aca="true" t="shared" si="2" ref="G9:G31">SUM(E9:F9)</f>
        <v>12</v>
      </c>
      <c r="H9" s="13">
        <f aca="true" t="shared" si="3" ref="H9:H31">+G9+D9</f>
        <v>42</v>
      </c>
    </row>
    <row r="10" spans="1:8" ht="15" customHeight="1">
      <c r="A10" s="27" t="s">
        <v>135</v>
      </c>
      <c r="B10" s="21">
        <f>SUM(B11:B12)</f>
        <v>412</v>
      </c>
      <c r="C10" s="21">
        <f>SUM(C11:C12)</f>
        <v>125</v>
      </c>
      <c r="D10" s="14">
        <f t="shared" si="1"/>
        <v>537</v>
      </c>
      <c r="E10" s="21">
        <f>SUM(E11:E12)</f>
        <v>576</v>
      </c>
      <c r="F10" s="21">
        <f>SUM(F11:F12)</f>
        <v>198</v>
      </c>
      <c r="G10" s="14">
        <f t="shared" si="2"/>
        <v>774</v>
      </c>
      <c r="H10" s="13">
        <f t="shared" si="3"/>
        <v>1311</v>
      </c>
    </row>
    <row r="11" spans="1:8" ht="15" customHeight="1">
      <c r="A11" s="25" t="s">
        <v>134</v>
      </c>
      <c r="B11" s="17">
        <v>305</v>
      </c>
      <c r="C11" s="17">
        <v>99</v>
      </c>
      <c r="D11" s="17">
        <f t="shared" si="1"/>
        <v>404</v>
      </c>
      <c r="E11" s="17">
        <v>370</v>
      </c>
      <c r="F11" s="17">
        <v>124</v>
      </c>
      <c r="G11" s="17">
        <f t="shared" si="2"/>
        <v>494</v>
      </c>
      <c r="H11" s="47">
        <f t="shared" si="3"/>
        <v>898</v>
      </c>
    </row>
    <row r="12" spans="1:8" ht="15" customHeight="1">
      <c r="A12" s="25" t="s">
        <v>133</v>
      </c>
      <c r="B12" s="17">
        <v>107</v>
      </c>
      <c r="C12" s="17">
        <v>26</v>
      </c>
      <c r="D12" s="17">
        <f t="shared" si="1"/>
        <v>133</v>
      </c>
      <c r="E12" s="17">
        <v>206</v>
      </c>
      <c r="F12" s="17">
        <v>74</v>
      </c>
      <c r="G12" s="17">
        <f t="shared" si="2"/>
        <v>280</v>
      </c>
      <c r="H12" s="17">
        <f t="shared" si="3"/>
        <v>413</v>
      </c>
    </row>
    <row r="13" spans="1:8" ht="15" customHeight="1">
      <c r="A13" s="27" t="s">
        <v>132</v>
      </c>
      <c r="B13" s="21">
        <f>SUM(B14:B15)</f>
        <v>19</v>
      </c>
      <c r="C13" s="21">
        <f>SUM(C14:C15)</f>
        <v>8</v>
      </c>
      <c r="D13" s="14">
        <f t="shared" si="1"/>
        <v>27</v>
      </c>
      <c r="E13" s="21">
        <f>SUM(E14:E15)</f>
        <v>27</v>
      </c>
      <c r="F13" s="21">
        <f>SUM(F14:F15)</f>
        <v>24</v>
      </c>
      <c r="G13" s="14">
        <f t="shared" si="2"/>
        <v>51</v>
      </c>
      <c r="H13" s="13">
        <f t="shared" si="3"/>
        <v>78</v>
      </c>
    </row>
    <row r="14" spans="1:8" ht="15" customHeight="1">
      <c r="A14" s="48" t="s">
        <v>131</v>
      </c>
      <c r="B14" s="45">
        <v>13</v>
      </c>
      <c r="C14" s="45">
        <v>5</v>
      </c>
      <c r="D14" s="17">
        <f t="shared" si="1"/>
        <v>18</v>
      </c>
      <c r="E14" s="17">
        <v>15</v>
      </c>
      <c r="F14" s="17">
        <v>14</v>
      </c>
      <c r="G14" s="17">
        <f t="shared" si="2"/>
        <v>29</v>
      </c>
      <c r="H14" s="47">
        <f t="shared" si="3"/>
        <v>47</v>
      </c>
    </row>
    <row r="15" spans="1:8" ht="15" customHeight="1">
      <c r="A15" s="48" t="s">
        <v>130</v>
      </c>
      <c r="B15" s="17">
        <v>6</v>
      </c>
      <c r="C15" s="17">
        <v>3</v>
      </c>
      <c r="D15" s="17">
        <f t="shared" si="1"/>
        <v>9</v>
      </c>
      <c r="E15" s="17">
        <v>12</v>
      </c>
      <c r="F15" s="17">
        <v>10</v>
      </c>
      <c r="G15" s="17">
        <f t="shared" si="2"/>
        <v>22</v>
      </c>
      <c r="H15" s="47">
        <f t="shared" si="3"/>
        <v>31</v>
      </c>
    </row>
    <row r="16" spans="1:8" ht="15" customHeight="1">
      <c r="A16" s="39" t="s">
        <v>129</v>
      </c>
      <c r="B16" s="46">
        <f>SUM(B17:B18)</f>
        <v>93</v>
      </c>
      <c r="C16" s="46">
        <f>SUM(C17:C18)</f>
        <v>21</v>
      </c>
      <c r="D16" s="14">
        <f t="shared" si="1"/>
        <v>114</v>
      </c>
      <c r="E16" s="46">
        <f>SUM(E17:E18)</f>
        <v>7</v>
      </c>
      <c r="F16" s="46">
        <f>SUM(F17:F18)</f>
        <v>1</v>
      </c>
      <c r="G16" s="14">
        <f t="shared" si="2"/>
        <v>8</v>
      </c>
      <c r="H16" s="13">
        <f t="shared" si="3"/>
        <v>122</v>
      </c>
    </row>
    <row r="17" spans="1:8" ht="15" customHeight="1">
      <c r="A17" s="23" t="s">
        <v>128</v>
      </c>
      <c r="B17" s="45">
        <v>70</v>
      </c>
      <c r="C17" s="45">
        <v>11</v>
      </c>
      <c r="D17" s="17">
        <f t="shared" si="1"/>
        <v>81</v>
      </c>
      <c r="E17" s="17">
        <v>0</v>
      </c>
      <c r="F17" s="17">
        <v>0</v>
      </c>
      <c r="G17" s="17">
        <f t="shared" si="2"/>
        <v>0</v>
      </c>
      <c r="H17" s="17">
        <f t="shared" si="3"/>
        <v>81</v>
      </c>
    </row>
    <row r="18" spans="1:8" ht="15" customHeight="1">
      <c r="A18" s="25" t="s">
        <v>127</v>
      </c>
      <c r="B18" s="17">
        <v>23</v>
      </c>
      <c r="C18" s="17">
        <v>10</v>
      </c>
      <c r="D18" s="17">
        <f t="shared" si="1"/>
        <v>33</v>
      </c>
      <c r="E18" s="17">
        <v>7</v>
      </c>
      <c r="F18" s="17">
        <v>1</v>
      </c>
      <c r="G18" s="17">
        <f t="shared" si="2"/>
        <v>8</v>
      </c>
      <c r="H18" s="17">
        <f t="shared" si="3"/>
        <v>41</v>
      </c>
    </row>
    <row r="19" spans="1:8" ht="15" customHeight="1">
      <c r="A19" s="27" t="s">
        <v>126</v>
      </c>
      <c r="B19" s="42">
        <f>SUM(B20:B21)</f>
        <v>40</v>
      </c>
      <c r="C19" s="42">
        <f>SUM(C20:C21)</f>
        <v>31</v>
      </c>
      <c r="D19" s="14">
        <f t="shared" si="1"/>
        <v>71</v>
      </c>
      <c r="E19" s="42">
        <f>SUM(E20:E21)</f>
        <v>136</v>
      </c>
      <c r="F19" s="42">
        <f>SUM(F20:F21)</f>
        <v>81</v>
      </c>
      <c r="G19" s="14">
        <f t="shared" si="2"/>
        <v>217</v>
      </c>
      <c r="H19" s="13">
        <f t="shared" si="3"/>
        <v>288</v>
      </c>
    </row>
    <row r="20" spans="1:8" ht="15" customHeight="1">
      <c r="A20" s="23" t="s">
        <v>125</v>
      </c>
      <c r="B20" s="17">
        <v>22</v>
      </c>
      <c r="C20" s="18">
        <v>18</v>
      </c>
      <c r="D20" s="17">
        <f t="shared" si="1"/>
        <v>40</v>
      </c>
      <c r="E20" s="18">
        <v>45</v>
      </c>
      <c r="F20" s="18">
        <v>24</v>
      </c>
      <c r="G20" s="17">
        <f t="shared" si="2"/>
        <v>69</v>
      </c>
      <c r="H20" s="17">
        <f t="shared" si="3"/>
        <v>109</v>
      </c>
    </row>
    <row r="21" spans="1:8" ht="15" customHeight="1">
      <c r="A21" s="23" t="s">
        <v>124</v>
      </c>
      <c r="B21" s="17">
        <v>18</v>
      </c>
      <c r="C21" s="18">
        <v>13</v>
      </c>
      <c r="D21" s="17">
        <f t="shared" si="1"/>
        <v>31</v>
      </c>
      <c r="E21" s="18">
        <v>91</v>
      </c>
      <c r="F21" s="18">
        <v>57</v>
      </c>
      <c r="G21" s="17">
        <f t="shared" si="2"/>
        <v>148</v>
      </c>
      <c r="H21" s="17">
        <f t="shared" si="3"/>
        <v>179</v>
      </c>
    </row>
    <row r="22" spans="1:8" ht="15" customHeight="1">
      <c r="A22" s="27" t="s">
        <v>123</v>
      </c>
      <c r="B22" s="21">
        <f>SUM(B23:B24)</f>
        <v>69</v>
      </c>
      <c r="C22" s="21">
        <f>SUM(C23:C24)</f>
        <v>62</v>
      </c>
      <c r="D22" s="14">
        <f t="shared" si="1"/>
        <v>131</v>
      </c>
      <c r="E22" s="21">
        <f>SUM(E23:E24)</f>
        <v>101</v>
      </c>
      <c r="F22" s="21">
        <f>SUM(F23:F24)</f>
        <v>85</v>
      </c>
      <c r="G22" s="14">
        <f t="shared" si="2"/>
        <v>186</v>
      </c>
      <c r="H22" s="13">
        <f t="shared" si="3"/>
        <v>317</v>
      </c>
    </row>
    <row r="23" spans="1:8" ht="15" customHeight="1">
      <c r="A23" s="23" t="s">
        <v>122</v>
      </c>
      <c r="B23" s="17">
        <v>43</v>
      </c>
      <c r="C23" s="18">
        <v>42</v>
      </c>
      <c r="D23" s="17">
        <f t="shared" si="1"/>
        <v>85</v>
      </c>
      <c r="E23" s="18">
        <v>50</v>
      </c>
      <c r="F23" s="18">
        <v>42</v>
      </c>
      <c r="G23" s="17">
        <f t="shared" si="2"/>
        <v>92</v>
      </c>
      <c r="H23" s="17">
        <f t="shared" si="3"/>
        <v>177</v>
      </c>
    </row>
    <row r="24" spans="1:8" ht="15" customHeight="1">
      <c r="A24" s="23" t="s">
        <v>121</v>
      </c>
      <c r="B24" s="17">
        <v>26</v>
      </c>
      <c r="C24" s="18">
        <v>20</v>
      </c>
      <c r="D24" s="17">
        <f t="shared" si="1"/>
        <v>46</v>
      </c>
      <c r="E24" s="18">
        <v>51</v>
      </c>
      <c r="F24" s="18">
        <v>43</v>
      </c>
      <c r="G24" s="17">
        <f t="shared" si="2"/>
        <v>94</v>
      </c>
      <c r="H24" s="17">
        <f t="shared" si="3"/>
        <v>140</v>
      </c>
    </row>
    <row r="25" spans="1:8" ht="15" customHeight="1">
      <c r="A25" s="39" t="s">
        <v>120</v>
      </c>
      <c r="B25" s="21">
        <f>SUM(B26:B28)</f>
        <v>66</v>
      </c>
      <c r="C25" s="21">
        <f>SUM(C26:C28)</f>
        <v>20</v>
      </c>
      <c r="D25" s="14">
        <f t="shared" si="1"/>
        <v>86</v>
      </c>
      <c r="E25" s="21">
        <f>SUM(E26:E28)</f>
        <v>85</v>
      </c>
      <c r="F25" s="21">
        <f>SUM(F26:F28)</f>
        <v>21</v>
      </c>
      <c r="G25" s="14">
        <f t="shared" si="2"/>
        <v>106</v>
      </c>
      <c r="H25" s="13">
        <f t="shared" si="3"/>
        <v>192</v>
      </c>
    </row>
    <row r="26" spans="1:8" ht="15" customHeight="1">
      <c r="A26" s="23" t="s">
        <v>119</v>
      </c>
      <c r="B26" s="17">
        <v>40</v>
      </c>
      <c r="C26" s="17">
        <v>11</v>
      </c>
      <c r="D26" s="17">
        <f t="shared" si="1"/>
        <v>51</v>
      </c>
      <c r="E26" s="17">
        <v>44</v>
      </c>
      <c r="F26" s="17">
        <v>15</v>
      </c>
      <c r="G26" s="17">
        <f t="shared" si="2"/>
        <v>59</v>
      </c>
      <c r="H26" s="17">
        <f t="shared" si="3"/>
        <v>110</v>
      </c>
    </row>
    <row r="27" spans="1:8" s="28" customFormat="1" ht="15" customHeight="1">
      <c r="A27" s="26" t="s">
        <v>118</v>
      </c>
      <c r="B27" s="17">
        <v>3</v>
      </c>
      <c r="C27" s="17">
        <v>5</v>
      </c>
      <c r="D27" s="17">
        <f t="shared" si="1"/>
        <v>8</v>
      </c>
      <c r="E27" s="44">
        <v>6</v>
      </c>
      <c r="F27" s="44">
        <v>2</v>
      </c>
      <c r="G27" s="17">
        <f t="shared" si="2"/>
        <v>8</v>
      </c>
      <c r="H27" s="17">
        <f t="shared" si="3"/>
        <v>16</v>
      </c>
    </row>
    <row r="28" spans="1:8" ht="15" customHeight="1">
      <c r="A28" s="23" t="s">
        <v>117</v>
      </c>
      <c r="B28" s="17">
        <v>23</v>
      </c>
      <c r="C28" s="18">
        <v>4</v>
      </c>
      <c r="D28" s="17">
        <f t="shared" si="1"/>
        <v>27</v>
      </c>
      <c r="E28" s="18">
        <v>35</v>
      </c>
      <c r="F28" s="18">
        <v>4</v>
      </c>
      <c r="G28" s="17">
        <f t="shared" si="2"/>
        <v>39</v>
      </c>
      <c r="H28" s="17">
        <f t="shared" si="3"/>
        <v>66</v>
      </c>
    </row>
    <row r="29" spans="1:8" ht="15" customHeight="1">
      <c r="A29" s="43" t="s">
        <v>116</v>
      </c>
      <c r="B29" s="42">
        <f>SUM(B30:B31)</f>
        <v>82</v>
      </c>
      <c r="C29" s="42">
        <f>SUM(C30:C31)</f>
        <v>18</v>
      </c>
      <c r="D29" s="14">
        <f t="shared" si="1"/>
        <v>100</v>
      </c>
      <c r="E29" s="42">
        <f>SUM(E30:E31)</f>
        <v>177</v>
      </c>
      <c r="F29" s="42">
        <f>SUM(F30:F31)</f>
        <v>42</v>
      </c>
      <c r="G29" s="14">
        <f t="shared" si="2"/>
        <v>219</v>
      </c>
      <c r="H29" s="13">
        <f t="shared" si="3"/>
        <v>319</v>
      </c>
    </row>
    <row r="30" spans="1:8" ht="15" customHeight="1">
      <c r="A30" s="23" t="s">
        <v>115</v>
      </c>
      <c r="B30" s="17">
        <v>64</v>
      </c>
      <c r="C30" s="17">
        <v>12</v>
      </c>
      <c r="D30" s="17">
        <f t="shared" si="1"/>
        <v>76</v>
      </c>
      <c r="E30" s="17">
        <v>79</v>
      </c>
      <c r="F30" s="17">
        <v>20</v>
      </c>
      <c r="G30" s="17">
        <f t="shared" si="2"/>
        <v>99</v>
      </c>
      <c r="H30" s="17">
        <f t="shared" si="3"/>
        <v>175</v>
      </c>
    </row>
    <row r="31" spans="1:8" ht="15" customHeight="1">
      <c r="A31" s="25" t="s">
        <v>114</v>
      </c>
      <c r="B31" s="17">
        <v>18</v>
      </c>
      <c r="C31" s="17">
        <v>6</v>
      </c>
      <c r="D31" s="17">
        <f t="shared" si="1"/>
        <v>24</v>
      </c>
      <c r="E31" s="17">
        <v>98</v>
      </c>
      <c r="F31" s="17">
        <v>22</v>
      </c>
      <c r="G31" s="17">
        <f t="shared" si="2"/>
        <v>120</v>
      </c>
      <c r="H31" s="17">
        <f t="shared" si="3"/>
        <v>144</v>
      </c>
    </row>
    <row r="32" spans="1:8" ht="12.75" hidden="1">
      <c r="A32" s="12" t="s">
        <v>6</v>
      </c>
      <c r="B32" s="31">
        <f aca="true" t="shared" si="4" ref="B32:H32">SUM(B11,B14,B17,B20,B23,B26,B27,B30,B9)</f>
        <v>578</v>
      </c>
      <c r="C32" s="31">
        <f t="shared" si="4"/>
        <v>215</v>
      </c>
      <c r="D32" s="31">
        <f t="shared" si="4"/>
        <v>793</v>
      </c>
      <c r="E32" s="31">
        <f t="shared" si="4"/>
        <v>614</v>
      </c>
      <c r="F32" s="31">
        <f t="shared" si="4"/>
        <v>248</v>
      </c>
      <c r="G32" s="31">
        <f t="shared" si="4"/>
        <v>862</v>
      </c>
      <c r="H32" s="31">
        <f t="shared" si="4"/>
        <v>1655</v>
      </c>
    </row>
    <row r="33" spans="1:8" ht="12.75" hidden="1">
      <c r="A33" s="12" t="s">
        <v>5</v>
      </c>
      <c r="B33" s="31">
        <f aca="true" t="shared" si="5" ref="B33:H33">SUM(B12,B15,B18,B21,B24,B28,B31)</f>
        <v>221</v>
      </c>
      <c r="C33" s="31">
        <f t="shared" si="5"/>
        <v>82</v>
      </c>
      <c r="D33" s="31">
        <f t="shared" si="5"/>
        <v>303</v>
      </c>
      <c r="E33" s="31">
        <f t="shared" si="5"/>
        <v>500</v>
      </c>
      <c r="F33" s="31">
        <f t="shared" si="5"/>
        <v>211</v>
      </c>
      <c r="G33" s="31">
        <f t="shared" si="5"/>
        <v>711</v>
      </c>
      <c r="H33" s="31">
        <f t="shared" si="5"/>
        <v>1014</v>
      </c>
    </row>
    <row r="34" spans="1:8" ht="12.75" hidden="1">
      <c r="A34" s="12" t="s">
        <v>4</v>
      </c>
      <c r="B34" s="31">
        <f aca="true" t="shared" si="6" ref="B34:H34">SUM(B32:B33)</f>
        <v>799</v>
      </c>
      <c r="C34" s="30">
        <f t="shared" si="6"/>
        <v>297</v>
      </c>
      <c r="D34" s="30">
        <f t="shared" si="6"/>
        <v>1096</v>
      </c>
      <c r="E34" s="30">
        <f t="shared" si="6"/>
        <v>1114</v>
      </c>
      <c r="F34" s="30">
        <f t="shared" si="6"/>
        <v>459</v>
      </c>
      <c r="G34" s="30">
        <f t="shared" si="6"/>
        <v>1573</v>
      </c>
      <c r="H34" s="30">
        <f t="shared" si="6"/>
        <v>2669</v>
      </c>
    </row>
    <row r="35" spans="1:8" ht="15" customHeight="1">
      <c r="A35" s="37" t="s">
        <v>113</v>
      </c>
      <c r="B35" s="41">
        <f aca="true" t="shared" si="7" ref="B35:H35">SUM(B62,B36,B37,B38,B39,B40,B43,B47,B50,B53,B56,B59)</f>
        <v>871</v>
      </c>
      <c r="C35" s="41">
        <f t="shared" si="7"/>
        <v>1109</v>
      </c>
      <c r="D35" s="41">
        <f t="shared" si="7"/>
        <v>1980</v>
      </c>
      <c r="E35" s="13">
        <f t="shared" si="7"/>
        <v>1191</v>
      </c>
      <c r="F35" s="13">
        <f t="shared" si="7"/>
        <v>1400</v>
      </c>
      <c r="G35" s="13">
        <f t="shared" si="7"/>
        <v>2591</v>
      </c>
      <c r="H35" s="13">
        <f t="shared" si="7"/>
        <v>4571</v>
      </c>
    </row>
    <row r="36" spans="1:8" ht="15" customHeight="1">
      <c r="A36" s="27" t="s">
        <v>112</v>
      </c>
      <c r="B36" s="13">
        <v>179</v>
      </c>
      <c r="C36" s="13">
        <v>198</v>
      </c>
      <c r="D36" s="13">
        <f aca="true" t="shared" si="8" ref="D36:D63">SUM(B36:C36)</f>
        <v>377</v>
      </c>
      <c r="E36" s="13">
        <v>117</v>
      </c>
      <c r="F36" s="13">
        <v>146</v>
      </c>
      <c r="G36" s="14">
        <f aca="true" t="shared" si="9" ref="G36:G63">SUM(E36:F36)</f>
        <v>263</v>
      </c>
      <c r="H36" s="13">
        <f aca="true" t="shared" si="10" ref="H36:H63">+G36+D36</f>
        <v>640</v>
      </c>
    </row>
    <row r="37" spans="1:8" ht="15" customHeight="1">
      <c r="A37" s="27" t="s">
        <v>111</v>
      </c>
      <c r="B37" s="13">
        <v>12</v>
      </c>
      <c r="C37" s="13">
        <v>11</v>
      </c>
      <c r="D37" s="13">
        <f t="shared" si="8"/>
        <v>23</v>
      </c>
      <c r="E37" s="13">
        <v>6</v>
      </c>
      <c r="F37" s="13">
        <v>7</v>
      </c>
      <c r="G37" s="14">
        <f t="shared" si="9"/>
        <v>13</v>
      </c>
      <c r="H37" s="13">
        <f t="shared" si="10"/>
        <v>36</v>
      </c>
    </row>
    <row r="38" spans="1:8" ht="15" customHeight="1">
      <c r="A38" s="27" t="s">
        <v>110</v>
      </c>
      <c r="B38" s="13">
        <v>7</v>
      </c>
      <c r="C38" s="13">
        <v>34</v>
      </c>
      <c r="D38" s="13">
        <f t="shared" si="8"/>
        <v>41</v>
      </c>
      <c r="E38" s="13">
        <v>3</v>
      </c>
      <c r="F38" s="13">
        <v>28</v>
      </c>
      <c r="G38" s="14">
        <f t="shared" si="9"/>
        <v>31</v>
      </c>
      <c r="H38" s="13">
        <f t="shared" si="10"/>
        <v>72</v>
      </c>
    </row>
    <row r="39" spans="1:8" ht="15" customHeight="1">
      <c r="A39" s="32" t="s">
        <v>51</v>
      </c>
      <c r="B39" s="13">
        <v>24</v>
      </c>
      <c r="C39" s="13">
        <v>48</v>
      </c>
      <c r="D39" s="13">
        <f t="shared" si="8"/>
        <v>72</v>
      </c>
      <c r="E39" s="13">
        <v>24</v>
      </c>
      <c r="F39" s="13">
        <v>34</v>
      </c>
      <c r="G39" s="14">
        <f t="shared" si="9"/>
        <v>58</v>
      </c>
      <c r="H39" s="13">
        <f t="shared" si="10"/>
        <v>130</v>
      </c>
    </row>
    <row r="40" spans="1:8" s="40" customFormat="1" ht="15" customHeight="1">
      <c r="A40" s="39" t="s">
        <v>109</v>
      </c>
      <c r="B40" s="13">
        <f>SUM(B41:B42)</f>
        <v>101</v>
      </c>
      <c r="C40" s="13">
        <f>SUM(C41:C42)</f>
        <v>105</v>
      </c>
      <c r="D40" s="13">
        <f t="shared" si="8"/>
        <v>206</v>
      </c>
      <c r="E40" s="13">
        <f>SUM(E41:E42)</f>
        <v>175</v>
      </c>
      <c r="F40" s="13">
        <f>SUM(F41:F42)</f>
        <v>186</v>
      </c>
      <c r="G40" s="14">
        <f t="shared" si="9"/>
        <v>361</v>
      </c>
      <c r="H40" s="13">
        <f t="shared" si="10"/>
        <v>567</v>
      </c>
    </row>
    <row r="41" spans="1:8" ht="15" customHeight="1">
      <c r="A41" s="23" t="s">
        <v>108</v>
      </c>
      <c r="B41" s="17">
        <v>74</v>
      </c>
      <c r="C41" s="18">
        <v>78</v>
      </c>
      <c r="D41" s="17">
        <f t="shared" si="8"/>
        <v>152</v>
      </c>
      <c r="E41" s="17">
        <v>91</v>
      </c>
      <c r="F41" s="18">
        <v>88</v>
      </c>
      <c r="G41" s="17">
        <f t="shared" si="9"/>
        <v>179</v>
      </c>
      <c r="H41" s="17">
        <f t="shared" si="10"/>
        <v>331</v>
      </c>
    </row>
    <row r="42" spans="1:8" ht="15" customHeight="1">
      <c r="A42" s="23" t="s">
        <v>107</v>
      </c>
      <c r="B42" s="17">
        <v>27</v>
      </c>
      <c r="C42" s="18">
        <v>27</v>
      </c>
      <c r="D42" s="17">
        <f t="shared" si="8"/>
        <v>54</v>
      </c>
      <c r="E42" s="17">
        <v>84</v>
      </c>
      <c r="F42" s="18">
        <v>98</v>
      </c>
      <c r="G42" s="17">
        <f t="shared" si="9"/>
        <v>182</v>
      </c>
      <c r="H42" s="17">
        <f t="shared" si="10"/>
        <v>236</v>
      </c>
    </row>
    <row r="43" spans="1:8" ht="15" customHeight="1">
      <c r="A43" s="27" t="s">
        <v>106</v>
      </c>
      <c r="B43" s="21">
        <f>SUM(B44:B46)</f>
        <v>51</v>
      </c>
      <c r="C43" s="21">
        <f>SUM(C44:C46)</f>
        <v>79</v>
      </c>
      <c r="D43" s="13">
        <f t="shared" si="8"/>
        <v>130</v>
      </c>
      <c r="E43" s="21">
        <f>SUM(E44:E46)</f>
        <v>134</v>
      </c>
      <c r="F43" s="21">
        <f>SUM(F44:F46)</f>
        <v>169</v>
      </c>
      <c r="G43" s="14">
        <f t="shared" si="9"/>
        <v>303</v>
      </c>
      <c r="H43" s="13">
        <f t="shared" si="10"/>
        <v>433</v>
      </c>
    </row>
    <row r="44" spans="1:8" ht="15" customHeight="1">
      <c r="A44" s="23" t="s">
        <v>105</v>
      </c>
      <c r="B44" s="17">
        <v>21</v>
      </c>
      <c r="C44" s="18">
        <v>23</v>
      </c>
      <c r="D44" s="17">
        <f t="shared" si="8"/>
        <v>44</v>
      </c>
      <c r="E44" s="17">
        <v>56</v>
      </c>
      <c r="F44" s="18">
        <v>86</v>
      </c>
      <c r="G44" s="17">
        <f t="shared" si="9"/>
        <v>142</v>
      </c>
      <c r="H44" s="17">
        <f t="shared" si="10"/>
        <v>186</v>
      </c>
    </row>
    <row r="45" spans="1:8" ht="15" customHeight="1">
      <c r="A45" s="23" t="s">
        <v>104</v>
      </c>
      <c r="B45" s="17">
        <v>19</v>
      </c>
      <c r="C45" s="18">
        <v>34</v>
      </c>
      <c r="D45" s="17">
        <f t="shared" si="8"/>
        <v>53</v>
      </c>
      <c r="E45" s="17">
        <v>46</v>
      </c>
      <c r="F45" s="18">
        <v>40</v>
      </c>
      <c r="G45" s="17">
        <f t="shared" si="9"/>
        <v>86</v>
      </c>
      <c r="H45" s="17">
        <f t="shared" si="10"/>
        <v>139</v>
      </c>
    </row>
    <row r="46" spans="1:8" ht="15" customHeight="1">
      <c r="A46" s="23" t="s">
        <v>103</v>
      </c>
      <c r="B46" s="17">
        <v>11</v>
      </c>
      <c r="C46" s="18">
        <v>22</v>
      </c>
      <c r="D46" s="17">
        <f t="shared" si="8"/>
        <v>33</v>
      </c>
      <c r="E46" s="17">
        <v>32</v>
      </c>
      <c r="F46" s="18">
        <v>43</v>
      </c>
      <c r="G46" s="17">
        <f t="shared" si="9"/>
        <v>75</v>
      </c>
      <c r="H46" s="17">
        <f t="shared" si="10"/>
        <v>108</v>
      </c>
    </row>
    <row r="47" spans="1:8" ht="15" customHeight="1">
      <c r="A47" s="27" t="s">
        <v>102</v>
      </c>
      <c r="B47" s="21">
        <f>SUM(B48:B49)</f>
        <v>165</v>
      </c>
      <c r="C47" s="21">
        <f>SUM(C48:C49)</f>
        <v>186</v>
      </c>
      <c r="D47" s="13">
        <f t="shared" si="8"/>
        <v>351</v>
      </c>
      <c r="E47" s="21">
        <f>SUM(E48:E49)</f>
        <v>120</v>
      </c>
      <c r="F47" s="21">
        <f>SUM(F48:F49)</f>
        <v>207</v>
      </c>
      <c r="G47" s="14">
        <f t="shared" si="9"/>
        <v>327</v>
      </c>
      <c r="H47" s="13">
        <f t="shared" si="10"/>
        <v>678</v>
      </c>
    </row>
    <row r="48" spans="1:8" ht="15" customHeight="1">
      <c r="A48" s="23" t="s">
        <v>101</v>
      </c>
      <c r="B48" s="17">
        <v>124</v>
      </c>
      <c r="C48" s="18">
        <v>144</v>
      </c>
      <c r="D48" s="17">
        <f t="shared" si="8"/>
        <v>268</v>
      </c>
      <c r="E48" s="17">
        <v>64</v>
      </c>
      <c r="F48" s="18">
        <v>106</v>
      </c>
      <c r="G48" s="17">
        <f t="shared" si="9"/>
        <v>170</v>
      </c>
      <c r="H48" s="17">
        <f t="shared" si="10"/>
        <v>438</v>
      </c>
    </row>
    <row r="49" spans="1:8" ht="15" customHeight="1">
      <c r="A49" s="25" t="s">
        <v>100</v>
      </c>
      <c r="B49" s="17">
        <v>41</v>
      </c>
      <c r="C49" s="18">
        <v>42</v>
      </c>
      <c r="D49" s="17">
        <f t="shared" si="8"/>
        <v>83</v>
      </c>
      <c r="E49" s="17">
        <v>56</v>
      </c>
      <c r="F49" s="18">
        <v>101</v>
      </c>
      <c r="G49" s="17">
        <f t="shared" si="9"/>
        <v>157</v>
      </c>
      <c r="H49" s="17">
        <f t="shared" si="10"/>
        <v>240</v>
      </c>
    </row>
    <row r="50" spans="1:8" ht="15" customHeight="1">
      <c r="A50" s="27" t="s">
        <v>99</v>
      </c>
      <c r="B50" s="21">
        <f>SUM(B51:B52)</f>
        <v>64</v>
      </c>
      <c r="C50" s="21">
        <f>SUM(C51:C52)</f>
        <v>34</v>
      </c>
      <c r="D50" s="13">
        <f t="shared" si="8"/>
        <v>98</v>
      </c>
      <c r="E50" s="21">
        <f>SUM(E51:E52)</f>
        <v>189</v>
      </c>
      <c r="F50" s="21">
        <f>SUM(F51:F52)</f>
        <v>108</v>
      </c>
      <c r="G50" s="14">
        <f t="shared" si="9"/>
        <v>297</v>
      </c>
      <c r="H50" s="13">
        <f t="shared" si="10"/>
        <v>395</v>
      </c>
    </row>
    <row r="51" spans="1:8" ht="15" customHeight="1">
      <c r="A51" s="23" t="s">
        <v>98</v>
      </c>
      <c r="B51" s="17">
        <v>33</v>
      </c>
      <c r="C51" s="18">
        <v>17</v>
      </c>
      <c r="D51" s="17">
        <f t="shared" si="8"/>
        <v>50</v>
      </c>
      <c r="E51" s="17">
        <v>99</v>
      </c>
      <c r="F51" s="18">
        <v>50</v>
      </c>
      <c r="G51" s="17">
        <f t="shared" si="9"/>
        <v>149</v>
      </c>
      <c r="H51" s="17">
        <f t="shared" si="10"/>
        <v>199</v>
      </c>
    </row>
    <row r="52" spans="1:8" ht="15" customHeight="1">
      <c r="A52" s="23" t="s">
        <v>97</v>
      </c>
      <c r="B52" s="17">
        <v>31</v>
      </c>
      <c r="C52" s="18">
        <v>17</v>
      </c>
      <c r="D52" s="17">
        <f t="shared" si="8"/>
        <v>48</v>
      </c>
      <c r="E52" s="17">
        <v>90</v>
      </c>
      <c r="F52" s="18">
        <v>58</v>
      </c>
      <c r="G52" s="17">
        <f t="shared" si="9"/>
        <v>148</v>
      </c>
      <c r="H52" s="17">
        <f t="shared" si="10"/>
        <v>196</v>
      </c>
    </row>
    <row r="53" spans="1:8" ht="15" customHeight="1">
      <c r="A53" s="27" t="s">
        <v>96</v>
      </c>
      <c r="B53" s="21">
        <f>SUM(B54:B55)</f>
        <v>59</v>
      </c>
      <c r="C53" s="21">
        <f>SUM(C54:C55)</f>
        <v>180</v>
      </c>
      <c r="D53" s="13">
        <f t="shared" si="8"/>
        <v>239</v>
      </c>
      <c r="E53" s="21">
        <f>SUM(E54:E55)</f>
        <v>92</v>
      </c>
      <c r="F53" s="21">
        <f>SUM(F54:F55)</f>
        <v>163</v>
      </c>
      <c r="G53" s="14">
        <f t="shared" si="9"/>
        <v>255</v>
      </c>
      <c r="H53" s="13">
        <f t="shared" si="10"/>
        <v>494</v>
      </c>
    </row>
    <row r="54" spans="1:8" ht="15" customHeight="1">
      <c r="A54" s="25" t="s">
        <v>95</v>
      </c>
      <c r="B54" s="17">
        <v>36</v>
      </c>
      <c r="C54" s="18">
        <v>107</v>
      </c>
      <c r="D54" s="17">
        <f t="shared" si="8"/>
        <v>143</v>
      </c>
      <c r="E54" s="17">
        <v>37</v>
      </c>
      <c r="F54" s="18">
        <v>85</v>
      </c>
      <c r="G54" s="17">
        <f t="shared" si="9"/>
        <v>122</v>
      </c>
      <c r="H54" s="17">
        <f t="shared" si="10"/>
        <v>265</v>
      </c>
    </row>
    <row r="55" spans="1:8" ht="15" customHeight="1">
      <c r="A55" s="25" t="s">
        <v>94</v>
      </c>
      <c r="B55" s="17">
        <v>23</v>
      </c>
      <c r="C55" s="18">
        <v>73</v>
      </c>
      <c r="D55" s="17">
        <f t="shared" si="8"/>
        <v>96</v>
      </c>
      <c r="E55" s="17">
        <v>55</v>
      </c>
      <c r="F55" s="18">
        <v>78</v>
      </c>
      <c r="G55" s="17">
        <f t="shared" si="9"/>
        <v>133</v>
      </c>
      <c r="H55" s="17">
        <f t="shared" si="10"/>
        <v>229</v>
      </c>
    </row>
    <row r="56" spans="1:8" ht="15" customHeight="1">
      <c r="A56" s="27" t="s">
        <v>93</v>
      </c>
      <c r="B56" s="21">
        <f>SUM(B57:B58)</f>
        <v>152</v>
      </c>
      <c r="C56" s="21">
        <f>SUM(C57:C58)</f>
        <v>172</v>
      </c>
      <c r="D56" s="13">
        <f t="shared" si="8"/>
        <v>324</v>
      </c>
      <c r="E56" s="21">
        <f>SUM(E57:E58)</f>
        <v>234</v>
      </c>
      <c r="F56" s="21">
        <f>SUM(F57:F58)</f>
        <v>263</v>
      </c>
      <c r="G56" s="14">
        <f t="shared" si="9"/>
        <v>497</v>
      </c>
      <c r="H56" s="13">
        <f t="shared" si="10"/>
        <v>821</v>
      </c>
    </row>
    <row r="57" spans="1:8" ht="15" customHeight="1">
      <c r="A57" s="23" t="s">
        <v>92</v>
      </c>
      <c r="B57" s="17">
        <v>83</v>
      </c>
      <c r="C57" s="18">
        <v>103</v>
      </c>
      <c r="D57" s="17">
        <f t="shared" si="8"/>
        <v>186</v>
      </c>
      <c r="E57" s="17">
        <v>104</v>
      </c>
      <c r="F57" s="18">
        <v>125</v>
      </c>
      <c r="G57" s="17">
        <f t="shared" si="9"/>
        <v>229</v>
      </c>
      <c r="H57" s="17">
        <f t="shared" si="10"/>
        <v>415</v>
      </c>
    </row>
    <row r="58" spans="1:8" ht="15" customHeight="1">
      <c r="A58" s="23" t="s">
        <v>91</v>
      </c>
      <c r="B58" s="17">
        <v>69</v>
      </c>
      <c r="C58" s="18">
        <v>69</v>
      </c>
      <c r="D58" s="17">
        <f t="shared" si="8"/>
        <v>138</v>
      </c>
      <c r="E58" s="17">
        <v>130</v>
      </c>
      <c r="F58" s="18">
        <v>138</v>
      </c>
      <c r="G58" s="17">
        <f t="shared" si="9"/>
        <v>268</v>
      </c>
      <c r="H58" s="17">
        <f t="shared" si="10"/>
        <v>406</v>
      </c>
    </row>
    <row r="59" spans="1:8" ht="15" customHeight="1">
      <c r="A59" s="27" t="s">
        <v>90</v>
      </c>
      <c r="B59" s="21">
        <f>SUM(B60:B61)</f>
        <v>47</v>
      </c>
      <c r="C59" s="21">
        <f>SUM(C60:C61)</f>
        <v>59</v>
      </c>
      <c r="D59" s="13">
        <f t="shared" si="8"/>
        <v>106</v>
      </c>
      <c r="E59" s="21">
        <f>SUM(E60:E61)</f>
        <v>69</v>
      </c>
      <c r="F59" s="21">
        <f>SUM(F60:F61)</f>
        <v>85</v>
      </c>
      <c r="G59" s="14">
        <f t="shared" si="9"/>
        <v>154</v>
      </c>
      <c r="H59" s="13">
        <f t="shared" si="10"/>
        <v>260</v>
      </c>
    </row>
    <row r="60" spans="1:8" ht="15" customHeight="1">
      <c r="A60" s="23" t="s">
        <v>89</v>
      </c>
      <c r="B60" s="17">
        <v>39</v>
      </c>
      <c r="C60" s="18">
        <v>53</v>
      </c>
      <c r="D60" s="17">
        <f t="shared" si="8"/>
        <v>92</v>
      </c>
      <c r="E60" s="17">
        <v>46</v>
      </c>
      <c r="F60" s="18">
        <v>64</v>
      </c>
      <c r="G60" s="17">
        <f t="shared" si="9"/>
        <v>110</v>
      </c>
      <c r="H60" s="17">
        <f t="shared" si="10"/>
        <v>202</v>
      </c>
    </row>
    <row r="61" spans="1:8" ht="15" customHeight="1">
      <c r="A61" s="23" t="s">
        <v>88</v>
      </c>
      <c r="B61" s="17">
        <v>8</v>
      </c>
      <c r="C61" s="18">
        <v>6</v>
      </c>
      <c r="D61" s="17">
        <f t="shared" si="8"/>
        <v>14</v>
      </c>
      <c r="E61" s="17">
        <v>23</v>
      </c>
      <c r="F61" s="18">
        <v>21</v>
      </c>
      <c r="G61" s="17">
        <f t="shared" si="9"/>
        <v>44</v>
      </c>
      <c r="H61" s="17">
        <f t="shared" si="10"/>
        <v>58</v>
      </c>
    </row>
    <row r="62" spans="1:8" ht="15" customHeight="1">
      <c r="A62" s="39" t="s">
        <v>87</v>
      </c>
      <c r="B62" s="13">
        <f>SUM(B63)</f>
        <v>10</v>
      </c>
      <c r="C62" s="13">
        <f>SUM(C63)</f>
        <v>3</v>
      </c>
      <c r="D62" s="13">
        <f t="shared" si="8"/>
        <v>13</v>
      </c>
      <c r="E62" s="13">
        <f>SUM(E63)</f>
        <v>28</v>
      </c>
      <c r="F62" s="13">
        <f>SUM(F63)</f>
        <v>4</v>
      </c>
      <c r="G62" s="14">
        <f t="shared" si="9"/>
        <v>32</v>
      </c>
      <c r="H62" s="13">
        <f t="shared" si="10"/>
        <v>45</v>
      </c>
    </row>
    <row r="63" spans="1:8" ht="12.75">
      <c r="A63" s="38" t="s">
        <v>86</v>
      </c>
      <c r="B63" s="28">
        <v>10</v>
      </c>
      <c r="C63" s="17">
        <v>3</v>
      </c>
      <c r="D63" s="17">
        <f t="shared" si="8"/>
        <v>13</v>
      </c>
      <c r="E63" s="17">
        <v>28</v>
      </c>
      <c r="F63" s="17">
        <v>4</v>
      </c>
      <c r="G63" s="17">
        <f t="shared" si="9"/>
        <v>32</v>
      </c>
      <c r="H63" s="17">
        <f t="shared" si="10"/>
        <v>45</v>
      </c>
    </row>
    <row r="64" spans="1:8" ht="12.75" hidden="1">
      <c r="A64" s="12" t="s">
        <v>6</v>
      </c>
      <c r="B64" s="31">
        <f aca="true" t="shared" si="11" ref="B64:H64">SUM(B37,B38,B39,B41,B44:B45,B48,B51,B54,B57,B60)</f>
        <v>472</v>
      </c>
      <c r="C64" s="31">
        <f t="shared" si="11"/>
        <v>652</v>
      </c>
      <c r="D64" s="31">
        <f t="shared" si="11"/>
        <v>1124</v>
      </c>
      <c r="E64" s="31">
        <f t="shared" si="11"/>
        <v>576</v>
      </c>
      <c r="F64" s="31">
        <f t="shared" si="11"/>
        <v>713</v>
      </c>
      <c r="G64" s="31">
        <f t="shared" si="11"/>
        <v>1289</v>
      </c>
      <c r="H64" s="31">
        <f t="shared" si="11"/>
        <v>2413</v>
      </c>
    </row>
    <row r="65" spans="1:8" ht="12.75" hidden="1">
      <c r="A65" s="12" t="s">
        <v>5</v>
      </c>
      <c r="B65" s="31">
        <f aca="true" t="shared" si="12" ref="B65:H65">SUM(B36,B42,B46,B49,B52,B55,B58,B61,B63)</f>
        <v>399</v>
      </c>
      <c r="C65" s="31">
        <f t="shared" si="12"/>
        <v>457</v>
      </c>
      <c r="D65" s="31">
        <f t="shared" si="12"/>
        <v>856</v>
      </c>
      <c r="E65" s="31">
        <f t="shared" si="12"/>
        <v>615</v>
      </c>
      <c r="F65" s="31">
        <f t="shared" si="12"/>
        <v>687</v>
      </c>
      <c r="G65" s="31">
        <f t="shared" si="12"/>
        <v>1302</v>
      </c>
      <c r="H65" s="31">
        <f t="shared" si="12"/>
        <v>2158</v>
      </c>
    </row>
    <row r="66" spans="1:8" ht="12.75" hidden="1">
      <c r="A66" s="12"/>
      <c r="B66" s="31">
        <f aca="true" t="shared" si="13" ref="B66:H66">SUM(B64:B65)</f>
        <v>871</v>
      </c>
      <c r="C66" s="31">
        <f t="shared" si="13"/>
        <v>1109</v>
      </c>
      <c r="D66" s="31">
        <f t="shared" si="13"/>
        <v>1980</v>
      </c>
      <c r="E66" s="31">
        <f t="shared" si="13"/>
        <v>1191</v>
      </c>
      <c r="F66" s="31">
        <f t="shared" si="13"/>
        <v>1400</v>
      </c>
      <c r="G66" s="31">
        <f t="shared" si="13"/>
        <v>2591</v>
      </c>
      <c r="H66" s="31">
        <f t="shared" si="13"/>
        <v>4571</v>
      </c>
    </row>
    <row r="67" spans="1:8" ht="15" customHeight="1">
      <c r="A67" s="37" t="s">
        <v>85</v>
      </c>
      <c r="B67" s="36">
        <f aca="true" t="shared" si="14" ref="B67:H67">SUM(B68,B69,B70,B73,B80,B88,B92,B95,B98)</f>
        <v>850</v>
      </c>
      <c r="C67" s="36">
        <f t="shared" si="14"/>
        <v>836</v>
      </c>
      <c r="D67" s="36">
        <f t="shared" si="14"/>
        <v>1686</v>
      </c>
      <c r="E67" s="36">
        <f t="shared" si="14"/>
        <v>1518</v>
      </c>
      <c r="F67" s="36">
        <f t="shared" si="14"/>
        <v>1416</v>
      </c>
      <c r="G67" s="36">
        <f t="shared" si="14"/>
        <v>2934</v>
      </c>
      <c r="H67" s="36">
        <f t="shared" si="14"/>
        <v>4620</v>
      </c>
    </row>
    <row r="68" spans="1:8" ht="15" customHeight="1">
      <c r="A68" s="27" t="s">
        <v>84</v>
      </c>
      <c r="B68" s="13">
        <v>24</v>
      </c>
      <c r="C68" s="13">
        <v>54</v>
      </c>
      <c r="D68" s="13">
        <f aca="true" t="shared" si="15" ref="D68:D100">SUM(B68:C68)</f>
        <v>78</v>
      </c>
      <c r="E68" s="13">
        <v>10</v>
      </c>
      <c r="F68" s="13">
        <v>39</v>
      </c>
      <c r="G68" s="14">
        <f aca="true" t="shared" si="16" ref="G68:G100">SUM(E68:F68)</f>
        <v>49</v>
      </c>
      <c r="H68" s="13">
        <f aca="true" t="shared" si="17" ref="H68:H100">+G68+D68</f>
        <v>127</v>
      </c>
    </row>
    <row r="69" spans="1:8" ht="15" customHeight="1">
      <c r="A69" s="32" t="s">
        <v>51</v>
      </c>
      <c r="B69" s="13">
        <v>3</v>
      </c>
      <c r="C69" s="13">
        <v>13</v>
      </c>
      <c r="D69" s="13">
        <f t="shared" si="15"/>
        <v>16</v>
      </c>
      <c r="E69" s="13">
        <v>2</v>
      </c>
      <c r="F69" s="13">
        <v>8</v>
      </c>
      <c r="G69" s="14">
        <f t="shared" si="16"/>
        <v>10</v>
      </c>
      <c r="H69" s="13">
        <f t="shared" si="17"/>
        <v>26</v>
      </c>
    </row>
    <row r="70" spans="1:8" ht="15" customHeight="1">
      <c r="A70" s="27" t="s">
        <v>83</v>
      </c>
      <c r="B70" s="21">
        <f>SUM(B71:B72)</f>
        <v>8</v>
      </c>
      <c r="C70" s="21">
        <f>SUM(C71:C72)</f>
        <v>20</v>
      </c>
      <c r="D70" s="13">
        <f t="shared" si="15"/>
        <v>28</v>
      </c>
      <c r="E70" s="21">
        <f>SUM(E71:E72)</f>
        <v>29</v>
      </c>
      <c r="F70" s="21">
        <f>SUM(F71:F72)</f>
        <v>26</v>
      </c>
      <c r="G70" s="14">
        <f t="shared" si="16"/>
        <v>55</v>
      </c>
      <c r="H70" s="13">
        <f t="shared" si="17"/>
        <v>83</v>
      </c>
    </row>
    <row r="71" spans="1:8" ht="15" customHeight="1">
      <c r="A71" s="23" t="s">
        <v>82</v>
      </c>
      <c r="B71" s="17">
        <v>3</v>
      </c>
      <c r="C71" s="17">
        <v>4</v>
      </c>
      <c r="D71" s="17">
        <f t="shared" si="15"/>
        <v>7</v>
      </c>
      <c r="E71" s="17">
        <v>7</v>
      </c>
      <c r="F71" s="17">
        <v>8</v>
      </c>
      <c r="G71" s="17">
        <f t="shared" si="16"/>
        <v>15</v>
      </c>
      <c r="H71" s="17">
        <f t="shared" si="17"/>
        <v>22</v>
      </c>
    </row>
    <row r="72" spans="1:8" ht="15" customHeight="1">
      <c r="A72" s="23" t="s">
        <v>81</v>
      </c>
      <c r="B72" s="17">
        <v>5</v>
      </c>
      <c r="C72" s="17">
        <v>16</v>
      </c>
      <c r="D72" s="17">
        <f t="shared" si="15"/>
        <v>21</v>
      </c>
      <c r="E72" s="17">
        <v>22</v>
      </c>
      <c r="F72" s="17">
        <v>18</v>
      </c>
      <c r="G72" s="17">
        <f t="shared" si="16"/>
        <v>40</v>
      </c>
      <c r="H72" s="17">
        <f t="shared" si="17"/>
        <v>61</v>
      </c>
    </row>
    <row r="73" spans="1:8" ht="15" customHeight="1">
      <c r="A73" s="27" t="s">
        <v>80</v>
      </c>
      <c r="B73" s="21">
        <f>SUM(B74:B79)</f>
        <v>392</v>
      </c>
      <c r="C73" s="21">
        <f>SUM(C74:C79)</f>
        <v>341</v>
      </c>
      <c r="D73" s="13">
        <f t="shared" si="15"/>
        <v>733</v>
      </c>
      <c r="E73" s="21">
        <f>SUM(E74:E79)</f>
        <v>525</v>
      </c>
      <c r="F73" s="21">
        <f>SUM(F74:F79)</f>
        <v>505</v>
      </c>
      <c r="G73" s="14">
        <f t="shared" si="16"/>
        <v>1030</v>
      </c>
      <c r="H73" s="13">
        <f t="shared" si="17"/>
        <v>1763</v>
      </c>
    </row>
    <row r="74" spans="1:8" ht="15" customHeight="1">
      <c r="A74" s="33" t="s">
        <v>79</v>
      </c>
      <c r="B74" s="35">
        <v>179</v>
      </c>
      <c r="C74" s="35">
        <v>194</v>
      </c>
      <c r="D74" s="17">
        <f t="shared" si="15"/>
        <v>373</v>
      </c>
      <c r="E74" s="17">
        <v>268</v>
      </c>
      <c r="F74" s="17">
        <v>292</v>
      </c>
      <c r="G74" s="17">
        <f t="shared" si="16"/>
        <v>560</v>
      </c>
      <c r="H74" s="17">
        <f t="shared" si="17"/>
        <v>933</v>
      </c>
    </row>
    <row r="75" spans="1:8" ht="15" customHeight="1">
      <c r="A75" s="33" t="s">
        <v>78</v>
      </c>
      <c r="B75" s="35">
        <v>17</v>
      </c>
      <c r="C75" s="35">
        <v>9</v>
      </c>
      <c r="D75" s="17">
        <f t="shared" si="15"/>
        <v>26</v>
      </c>
      <c r="E75" s="17">
        <v>13</v>
      </c>
      <c r="F75" s="17">
        <v>6</v>
      </c>
      <c r="G75" s="17">
        <f t="shared" si="16"/>
        <v>19</v>
      </c>
      <c r="H75" s="17">
        <f t="shared" si="17"/>
        <v>45</v>
      </c>
    </row>
    <row r="76" spans="1:8" ht="15" customHeight="1">
      <c r="A76" s="33" t="s">
        <v>77</v>
      </c>
      <c r="B76" s="34">
        <v>43</v>
      </c>
      <c r="C76" s="34">
        <v>40</v>
      </c>
      <c r="D76" s="17">
        <f t="shared" si="15"/>
        <v>83</v>
      </c>
      <c r="E76" s="17">
        <v>35</v>
      </c>
      <c r="F76" s="17">
        <v>28</v>
      </c>
      <c r="G76" s="17">
        <f t="shared" si="16"/>
        <v>63</v>
      </c>
      <c r="H76" s="17">
        <f t="shared" si="17"/>
        <v>146</v>
      </c>
    </row>
    <row r="77" spans="1:8" ht="15" customHeight="1">
      <c r="A77" s="33" t="s">
        <v>76</v>
      </c>
      <c r="B77" s="17">
        <v>93</v>
      </c>
      <c r="C77" s="17">
        <v>68</v>
      </c>
      <c r="D77" s="17">
        <f t="shared" si="15"/>
        <v>161</v>
      </c>
      <c r="E77" s="17">
        <v>132</v>
      </c>
      <c r="F77" s="17">
        <v>121</v>
      </c>
      <c r="G77" s="17">
        <f t="shared" si="16"/>
        <v>253</v>
      </c>
      <c r="H77" s="17">
        <f t="shared" si="17"/>
        <v>414</v>
      </c>
    </row>
    <row r="78" spans="1:8" ht="15" customHeight="1">
      <c r="A78" s="33" t="s">
        <v>75</v>
      </c>
      <c r="B78" s="17">
        <v>49</v>
      </c>
      <c r="C78" s="17">
        <v>22</v>
      </c>
      <c r="D78" s="17">
        <f t="shared" si="15"/>
        <v>71</v>
      </c>
      <c r="E78" s="17">
        <v>40</v>
      </c>
      <c r="F78" s="17">
        <v>21</v>
      </c>
      <c r="G78" s="17">
        <f t="shared" si="16"/>
        <v>61</v>
      </c>
      <c r="H78" s="17">
        <f t="shared" si="17"/>
        <v>132</v>
      </c>
    </row>
    <row r="79" spans="1:8" ht="15" customHeight="1">
      <c r="A79" s="33" t="s">
        <v>74</v>
      </c>
      <c r="B79" s="17">
        <v>11</v>
      </c>
      <c r="C79" s="17">
        <v>8</v>
      </c>
      <c r="D79" s="17">
        <f t="shared" si="15"/>
        <v>19</v>
      </c>
      <c r="E79" s="17">
        <v>37</v>
      </c>
      <c r="F79" s="17">
        <v>37</v>
      </c>
      <c r="G79" s="17">
        <f t="shared" si="16"/>
        <v>74</v>
      </c>
      <c r="H79" s="17">
        <f t="shared" si="17"/>
        <v>93</v>
      </c>
    </row>
    <row r="80" spans="1:8" ht="15" customHeight="1">
      <c r="A80" s="27" t="s">
        <v>73</v>
      </c>
      <c r="B80" s="21">
        <f>SUM(B81:B87)</f>
        <v>70</v>
      </c>
      <c r="C80" s="21">
        <f>SUM(C81:C87)</f>
        <v>70</v>
      </c>
      <c r="D80" s="13">
        <f t="shared" si="15"/>
        <v>140</v>
      </c>
      <c r="E80" s="21">
        <f>SUM(E81:E87)</f>
        <v>114</v>
      </c>
      <c r="F80" s="21">
        <f>SUM(F81:F87)</f>
        <v>143</v>
      </c>
      <c r="G80" s="14">
        <f t="shared" si="16"/>
        <v>257</v>
      </c>
      <c r="H80" s="13">
        <f t="shared" si="17"/>
        <v>397</v>
      </c>
    </row>
    <row r="81" spans="1:8" ht="15" customHeight="1">
      <c r="A81" s="23" t="s">
        <v>72</v>
      </c>
      <c r="B81" s="17">
        <v>8</v>
      </c>
      <c r="C81" s="17">
        <v>9</v>
      </c>
      <c r="D81" s="17">
        <f t="shared" si="15"/>
        <v>17</v>
      </c>
      <c r="E81" s="17">
        <v>9</v>
      </c>
      <c r="F81" s="17">
        <v>9</v>
      </c>
      <c r="G81" s="17">
        <f t="shared" si="16"/>
        <v>18</v>
      </c>
      <c r="H81" s="17">
        <f t="shared" si="17"/>
        <v>35</v>
      </c>
    </row>
    <row r="82" spans="1:8" ht="15" customHeight="1">
      <c r="A82" s="23" t="s">
        <v>71</v>
      </c>
      <c r="B82" s="17">
        <v>2</v>
      </c>
      <c r="C82" s="17">
        <v>6</v>
      </c>
      <c r="D82" s="17">
        <f t="shared" si="15"/>
        <v>8</v>
      </c>
      <c r="E82" s="17">
        <v>0</v>
      </c>
      <c r="F82" s="17">
        <v>0</v>
      </c>
      <c r="G82" s="17">
        <f t="shared" si="16"/>
        <v>0</v>
      </c>
      <c r="H82" s="17">
        <f t="shared" si="17"/>
        <v>8</v>
      </c>
    </row>
    <row r="83" spans="1:8" ht="15" customHeight="1">
      <c r="A83" s="23" t="s">
        <v>70</v>
      </c>
      <c r="B83" s="17">
        <v>9</v>
      </c>
      <c r="C83" s="17">
        <v>3</v>
      </c>
      <c r="D83" s="17">
        <f t="shared" si="15"/>
        <v>12</v>
      </c>
      <c r="E83" s="17">
        <v>4</v>
      </c>
      <c r="F83" s="17">
        <v>10</v>
      </c>
      <c r="G83" s="17">
        <f t="shared" si="16"/>
        <v>14</v>
      </c>
      <c r="H83" s="17">
        <f t="shared" si="17"/>
        <v>26</v>
      </c>
    </row>
    <row r="84" spans="1:8" ht="15" customHeight="1">
      <c r="A84" s="23" t="s">
        <v>69</v>
      </c>
      <c r="B84" s="17">
        <v>1</v>
      </c>
      <c r="C84" s="17">
        <v>3</v>
      </c>
      <c r="D84" s="17">
        <f t="shared" si="15"/>
        <v>4</v>
      </c>
      <c r="E84" s="17">
        <v>0</v>
      </c>
      <c r="F84" s="17">
        <v>5</v>
      </c>
      <c r="G84" s="17">
        <f t="shared" si="16"/>
        <v>5</v>
      </c>
      <c r="H84" s="17">
        <f t="shared" si="17"/>
        <v>9</v>
      </c>
    </row>
    <row r="85" spans="1:8" ht="15" customHeight="1">
      <c r="A85" s="23" t="s">
        <v>68</v>
      </c>
      <c r="B85" s="17">
        <v>9</v>
      </c>
      <c r="C85" s="17">
        <v>14</v>
      </c>
      <c r="D85" s="17">
        <f t="shared" si="15"/>
        <v>23</v>
      </c>
      <c r="E85" s="17">
        <v>15</v>
      </c>
      <c r="F85" s="17">
        <v>18</v>
      </c>
      <c r="G85" s="17">
        <f t="shared" si="16"/>
        <v>33</v>
      </c>
      <c r="H85" s="17">
        <f t="shared" si="17"/>
        <v>56</v>
      </c>
    </row>
    <row r="86" spans="1:8" ht="15" customHeight="1">
      <c r="A86" s="23" t="s">
        <v>67</v>
      </c>
      <c r="B86" s="17">
        <v>7</v>
      </c>
      <c r="C86" s="17">
        <v>5</v>
      </c>
      <c r="D86" s="17">
        <f t="shared" si="15"/>
        <v>12</v>
      </c>
      <c r="E86" s="17">
        <v>5</v>
      </c>
      <c r="F86" s="17">
        <v>4</v>
      </c>
      <c r="G86" s="17">
        <f t="shared" si="16"/>
        <v>9</v>
      </c>
      <c r="H86" s="17">
        <f t="shared" si="17"/>
        <v>21</v>
      </c>
    </row>
    <row r="87" spans="1:8" ht="15" customHeight="1">
      <c r="A87" s="23" t="s">
        <v>66</v>
      </c>
      <c r="B87" s="17">
        <v>34</v>
      </c>
      <c r="C87" s="17">
        <v>30</v>
      </c>
      <c r="D87" s="17">
        <f t="shared" si="15"/>
        <v>64</v>
      </c>
      <c r="E87" s="17">
        <v>81</v>
      </c>
      <c r="F87" s="17">
        <v>97</v>
      </c>
      <c r="G87" s="17">
        <f t="shared" si="16"/>
        <v>178</v>
      </c>
      <c r="H87" s="17">
        <f t="shared" si="17"/>
        <v>242</v>
      </c>
    </row>
    <row r="88" spans="1:8" ht="15" customHeight="1">
      <c r="A88" s="27" t="s">
        <v>65</v>
      </c>
      <c r="B88" s="21">
        <f>SUM(B89:B91)</f>
        <v>212</v>
      </c>
      <c r="C88" s="21">
        <f>SUM(C89:C91)</f>
        <v>203</v>
      </c>
      <c r="D88" s="13">
        <f t="shared" si="15"/>
        <v>415</v>
      </c>
      <c r="E88" s="21">
        <f>SUM(E89:E91)</f>
        <v>556</v>
      </c>
      <c r="F88" s="21">
        <f>SUM(F89:F91)</f>
        <v>475</v>
      </c>
      <c r="G88" s="14">
        <f t="shared" si="16"/>
        <v>1031</v>
      </c>
      <c r="H88" s="13">
        <f t="shared" si="17"/>
        <v>1446</v>
      </c>
    </row>
    <row r="89" spans="1:8" ht="15" customHeight="1">
      <c r="A89" s="23" t="s">
        <v>64</v>
      </c>
      <c r="B89" s="17">
        <v>152</v>
      </c>
      <c r="C89" s="17">
        <v>154</v>
      </c>
      <c r="D89" s="17">
        <f t="shared" si="15"/>
        <v>306</v>
      </c>
      <c r="E89" s="17">
        <v>422</v>
      </c>
      <c r="F89" s="17">
        <v>386</v>
      </c>
      <c r="G89" s="17">
        <f t="shared" si="16"/>
        <v>808</v>
      </c>
      <c r="H89" s="17">
        <f t="shared" si="17"/>
        <v>1114</v>
      </c>
    </row>
    <row r="90" spans="1:8" ht="15" customHeight="1">
      <c r="A90" s="23" t="s">
        <v>63</v>
      </c>
      <c r="B90" s="17">
        <v>14</v>
      </c>
      <c r="C90" s="17">
        <v>16</v>
      </c>
      <c r="D90" s="17">
        <f t="shared" si="15"/>
        <v>30</v>
      </c>
      <c r="E90" s="17">
        <v>31</v>
      </c>
      <c r="F90" s="17">
        <v>34</v>
      </c>
      <c r="G90" s="17">
        <f t="shared" si="16"/>
        <v>65</v>
      </c>
      <c r="H90" s="17">
        <f t="shared" si="17"/>
        <v>95</v>
      </c>
    </row>
    <row r="91" spans="1:8" ht="15" customHeight="1">
      <c r="A91" s="23" t="s">
        <v>62</v>
      </c>
      <c r="B91" s="17">
        <v>46</v>
      </c>
      <c r="C91" s="17">
        <v>33</v>
      </c>
      <c r="D91" s="17">
        <f t="shared" si="15"/>
        <v>79</v>
      </c>
      <c r="E91" s="17">
        <v>103</v>
      </c>
      <c r="F91" s="17">
        <v>55</v>
      </c>
      <c r="G91" s="17">
        <f t="shared" si="16"/>
        <v>158</v>
      </c>
      <c r="H91" s="17">
        <f t="shared" si="17"/>
        <v>237</v>
      </c>
    </row>
    <row r="92" spans="1:8" ht="15" customHeight="1">
      <c r="A92" s="32" t="s">
        <v>61</v>
      </c>
      <c r="B92" s="21">
        <f>SUM(B93:B94)</f>
        <v>48</v>
      </c>
      <c r="C92" s="21">
        <f>SUM(C93:C94)</f>
        <v>34</v>
      </c>
      <c r="D92" s="13">
        <f t="shared" si="15"/>
        <v>82</v>
      </c>
      <c r="E92" s="21">
        <f>SUM(E93:E94)</f>
        <v>151</v>
      </c>
      <c r="F92" s="21">
        <f>SUM(F93:F94)</f>
        <v>90</v>
      </c>
      <c r="G92" s="14">
        <f t="shared" si="16"/>
        <v>241</v>
      </c>
      <c r="H92" s="13">
        <f t="shared" si="17"/>
        <v>323</v>
      </c>
    </row>
    <row r="93" spans="1:8" ht="15" customHeight="1">
      <c r="A93" s="23" t="s">
        <v>60</v>
      </c>
      <c r="B93" s="17">
        <v>35</v>
      </c>
      <c r="C93" s="17">
        <v>26</v>
      </c>
      <c r="D93" s="17">
        <f t="shared" si="15"/>
        <v>61</v>
      </c>
      <c r="E93" s="17">
        <v>39</v>
      </c>
      <c r="F93" s="17">
        <v>18</v>
      </c>
      <c r="G93" s="17">
        <f t="shared" si="16"/>
        <v>57</v>
      </c>
      <c r="H93" s="17">
        <f t="shared" si="17"/>
        <v>118</v>
      </c>
    </row>
    <row r="94" spans="1:8" ht="15" customHeight="1">
      <c r="A94" s="23" t="s">
        <v>59</v>
      </c>
      <c r="B94" s="17">
        <v>13</v>
      </c>
      <c r="C94" s="17">
        <v>8</v>
      </c>
      <c r="D94" s="17">
        <f t="shared" si="15"/>
        <v>21</v>
      </c>
      <c r="E94" s="17">
        <v>112</v>
      </c>
      <c r="F94" s="17">
        <v>72</v>
      </c>
      <c r="G94" s="17">
        <f t="shared" si="16"/>
        <v>184</v>
      </c>
      <c r="H94" s="17">
        <f t="shared" si="17"/>
        <v>205</v>
      </c>
    </row>
    <row r="95" spans="1:8" ht="15" customHeight="1">
      <c r="A95" s="27" t="s">
        <v>58</v>
      </c>
      <c r="B95" s="21">
        <f>SUM(B96:B97)</f>
        <v>43</v>
      </c>
      <c r="C95" s="21">
        <f>SUM(C96:C97)</f>
        <v>42</v>
      </c>
      <c r="D95" s="13">
        <f t="shared" si="15"/>
        <v>85</v>
      </c>
      <c r="E95" s="21">
        <f>SUM(E96:E97)</f>
        <v>90</v>
      </c>
      <c r="F95" s="21">
        <f>SUM(F96:F97)</f>
        <v>73</v>
      </c>
      <c r="G95" s="14">
        <f t="shared" si="16"/>
        <v>163</v>
      </c>
      <c r="H95" s="13">
        <f t="shared" si="17"/>
        <v>248</v>
      </c>
    </row>
    <row r="96" spans="1:8" ht="15" customHeight="1">
      <c r="A96" s="23" t="s">
        <v>57</v>
      </c>
      <c r="B96" s="17">
        <v>28</v>
      </c>
      <c r="C96" s="17">
        <v>28</v>
      </c>
      <c r="D96" s="17">
        <f t="shared" si="15"/>
        <v>56</v>
      </c>
      <c r="E96" s="17">
        <v>30</v>
      </c>
      <c r="F96" s="17">
        <v>30</v>
      </c>
      <c r="G96" s="17">
        <f t="shared" si="16"/>
        <v>60</v>
      </c>
      <c r="H96" s="17">
        <f t="shared" si="17"/>
        <v>116</v>
      </c>
    </row>
    <row r="97" spans="1:8" ht="15" customHeight="1">
      <c r="A97" s="26" t="s">
        <v>56</v>
      </c>
      <c r="B97" s="17">
        <v>15</v>
      </c>
      <c r="C97" s="17">
        <v>14</v>
      </c>
      <c r="D97" s="17">
        <f t="shared" si="15"/>
        <v>29</v>
      </c>
      <c r="E97" s="17">
        <v>60</v>
      </c>
      <c r="F97" s="17">
        <v>43</v>
      </c>
      <c r="G97" s="17">
        <f t="shared" si="16"/>
        <v>103</v>
      </c>
      <c r="H97" s="17">
        <f t="shared" si="17"/>
        <v>132</v>
      </c>
    </row>
    <row r="98" spans="1:8" ht="15" customHeight="1">
      <c r="A98" s="27" t="s">
        <v>55</v>
      </c>
      <c r="B98" s="21">
        <f>SUM(B99:B100)</f>
        <v>50</v>
      </c>
      <c r="C98" s="21">
        <f>SUM(C99:C100)</f>
        <v>59</v>
      </c>
      <c r="D98" s="13">
        <f t="shared" si="15"/>
        <v>109</v>
      </c>
      <c r="E98" s="21">
        <f>SUM(E99:E100)</f>
        <v>41</v>
      </c>
      <c r="F98" s="21">
        <f>SUM(F99:F100)</f>
        <v>57</v>
      </c>
      <c r="G98" s="14">
        <f t="shared" si="16"/>
        <v>98</v>
      </c>
      <c r="H98" s="13">
        <f t="shared" si="17"/>
        <v>207</v>
      </c>
    </row>
    <row r="99" spans="1:8" ht="15" customHeight="1">
      <c r="A99" s="23" t="s">
        <v>54</v>
      </c>
      <c r="B99" s="17">
        <v>37</v>
      </c>
      <c r="C99" s="17">
        <v>48</v>
      </c>
      <c r="D99" s="17">
        <f t="shared" si="15"/>
        <v>85</v>
      </c>
      <c r="E99" s="17">
        <v>0</v>
      </c>
      <c r="F99" s="17">
        <v>0</v>
      </c>
      <c r="G99" s="17">
        <f t="shared" si="16"/>
        <v>0</v>
      </c>
      <c r="H99" s="31">
        <f t="shared" si="17"/>
        <v>85</v>
      </c>
    </row>
    <row r="100" spans="1:8" ht="15" customHeight="1">
      <c r="A100" s="23" t="s">
        <v>53</v>
      </c>
      <c r="B100" s="17">
        <v>13</v>
      </c>
      <c r="C100" s="17">
        <v>11</v>
      </c>
      <c r="D100" s="17">
        <f t="shared" si="15"/>
        <v>24</v>
      </c>
      <c r="E100" s="17">
        <v>41</v>
      </c>
      <c r="F100" s="17">
        <v>57</v>
      </c>
      <c r="G100" s="17">
        <f t="shared" si="16"/>
        <v>98</v>
      </c>
      <c r="H100" s="31">
        <f t="shared" si="17"/>
        <v>122</v>
      </c>
    </row>
    <row r="101" spans="1:8" ht="12.75" hidden="1">
      <c r="A101" s="12" t="s">
        <v>6</v>
      </c>
      <c r="B101" s="31">
        <f aca="true" t="shared" si="18" ref="B101:H101">SUM(B68,B69,B71,B74:B78,B81:B86,B89:B90,B93,B96,B99)</f>
        <v>713</v>
      </c>
      <c r="C101" s="31">
        <f t="shared" si="18"/>
        <v>716</v>
      </c>
      <c r="D101" s="31">
        <f t="shared" si="18"/>
        <v>1429</v>
      </c>
      <c r="E101" s="31">
        <f t="shared" si="18"/>
        <v>1062</v>
      </c>
      <c r="F101" s="31">
        <f t="shared" si="18"/>
        <v>1037</v>
      </c>
      <c r="G101" s="31">
        <f t="shared" si="18"/>
        <v>2099</v>
      </c>
      <c r="H101" s="31">
        <f t="shared" si="18"/>
        <v>3528</v>
      </c>
    </row>
    <row r="102" spans="1:8" ht="12.75" hidden="1">
      <c r="A102" s="12" t="s">
        <v>5</v>
      </c>
      <c r="B102" s="31">
        <f aca="true" t="shared" si="19" ref="B102:H102">SUM(B72,B79,B87,B91,B94,B97,B100)</f>
        <v>137</v>
      </c>
      <c r="C102" s="30">
        <f t="shared" si="19"/>
        <v>120</v>
      </c>
      <c r="D102" s="30">
        <f t="shared" si="19"/>
        <v>257</v>
      </c>
      <c r="E102" s="30">
        <f t="shared" si="19"/>
        <v>456</v>
      </c>
      <c r="F102" s="30">
        <f t="shared" si="19"/>
        <v>379</v>
      </c>
      <c r="G102" s="30">
        <f t="shared" si="19"/>
        <v>835</v>
      </c>
      <c r="H102" s="30">
        <f t="shared" si="19"/>
        <v>1092</v>
      </c>
    </row>
    <row r="103" spans="1:8" ht="12.75" hidden="1">
      <c r="A103" s="12" t="s">
        <v>4</v>
      </c>
      <c r="B103" s="31">
        <f aca="true" t="shared" si="20" ref="B103:H103">SUM(B101:B102)</f>
        <v>850</v>
      </c>
      <c r="C103" s="30">
        <f t="shared" si="20"/>
        <v>836</v>
      </c>
      <c r="D103" s="30">
        <f t="shared" si="20"/>
        <v>1686</v>
      </c>
      <c r="E103" s="30">
        <f t="shared" si="20"/>
        <v>1518</v>
      </c>
      <c r="F103" s="30">
        <f t="shared" si="20"/>
        <v>1416</v>
      </c>
      <c r="G103" s="30">
        <f t="shared" si="20"/>
        <v>2934</v>
      </c>
      <c r="H103" s="30">
        <f t="shared" si="20"/>
        <v>4620</v>
      </c>
    </row>
    <row r="104" spans="1:8" s="28" customFormat="1" ht="15" customHeight="1">
      <c r="A104" s="29" t="s">
        <v>52</v>
      </c>
      <c r="B104" s="21">
        <f>SUM(B105:B106,B109,B112,B115,B118,B121,B127,B124,B130,B134,B137,B140,B143,B149)</f>
        <v>536</v>
      </c>
      <c r="C104" s="21">
        <f>SUM(C105:C106,C109,C112,C115,C118,C121,C127,C124,C130,C134,C137,C140,C143,C149)</f>
        <v>575</v>
      </c>
      <c r="D104" s="21">
        <f aca="true" t="shared" si="21" ref="D104:D149">SUM(B104:C104)</f>
        <v>1111</v>
      </c>
      <c r="E104" s="21">
        <f>SUM(E105:E106,E109,E112,E115,E118,E121,E127,E124,E130,E134,E137,E140,E143,E149)</f>
        <v>826</v>
      </c>
      <c r="F104" s="21">
        <f>SUM(F105:F106,F109,F112,F115,F118,F121,F127,F124,F130,F134,F137,F140,F143,F149)</f>
        <v>885</v>
      </c>
      <c r="G104" s="21">
        <f aca="true" t="shared" si="22" ref="G104:G149">SUM(E104:F104)</f>
        <v>1711</v>
      </c>
      <c r="H104" s="13">
        <f aca="true" t="shared" si="23" ref="H104:H149">+G104+D104</f>
        <v>2822</v>
      </c>
    </row>
    <row r="105" spans="1:8" ht="15" customHeight="1">
      <c r="A105" s="27" t="s">
        <v>51</v>
      </c>
      <c r="B105" s="21">
        <v>22</v>
      </c>
      <c r="C105" s="21">
        <v>37</v>
      </c>
      <c r="D105" s="21">
        <f t="shared" si="21"/>
        <v>59</v>
      </c>
      <c r="E105" s="21">
        <v>22</v>
      </c>
      <c r="F105" s="21">
        <v>32</v>
      </c>
      <c r="G105" s="14">
        <f t="shared" si="22"/>
        <v>54</v>
      </c>
      <c r="H105" s="13">
        <f t="shared" si="23"/>
        <v>113</v>
      </c>
    </row>
    <row r="106" spans="1:8" ht="15" customHeight="1">
      <c r="A106" s="22" t="s">
        <v>50</v>
      </c>
      <c r="B106" s="21">
        <f>SUM(B107:B108)</f>
        <v>80</v>
      </c>
      <c r="C106" s="21">
        <f>SUM(C107:C108)</f>
        <v>59</v>
      </c>
      <c r="D106" s="13">
        <f t="shared" si="21"/>
        <v>139</v>
      </c>
      <c r="E106" s="21">
        <f>SUM(E107:E108)</f>
        <v>101</v>
      </c>
      <c r="F106" s="21">
        <f>SUM(F107:F108)</f>
        <v>58</v>
      </c>
      <c r="G106" s="14">
        <f t="shared" si="22"/>
        <v>159</v>
      </c>
      <c r="H106" s="13">
        <f t="shared" si="23"/>
        <v>298</v>
      </c>
    </row>
    <row r="107" spans="1:8" ht="15" customHeight="1">
      <c r="A107" s="23" t="s">
        <v>49</v>
      </c>
      <c r="B107" s="17">
        <v>70</v>
      </c>
      <c r="C107" s="17">
        <v>54</v>
      </c>
      <c r="D107" s="17">
        <f t="shared" si="21"/>
        <v>124</v>
      </c>
      <c r="E107" s="17">
        <v>76</v>
      </c>
      <c r="F107" s="17">
        <v>48</v>
      </c>
      <c r="G107" s="17">
        <f t="shared" si="22"/>
        <v>124</v>
      </c>
      <c r="H107" s="17">
        <f t="shared" si="23"/>
        <v>248</v>
      </c>
    </row>
    <row r="108" spans="1:8" ht="15" customHeight="1">
      <c r="A108" s="23" t="s">
        <v>48</v>
      </c>
      <c r="B108" s="17">
        <v>10</v>
      </c>
      <c r="C108" s="17">
        <v>5</v>
      </c>
      <c r="D108" s="17">
        <f t="shared" si="21"/>
        <v>15</v>
      </c>
      <c r="E108" s="17">
        <v>25</v>
      </c>
      <c r="F108" s="17">
        <v>10</v>
      </c>
      <c r="G108" s="17">
        <f t="shared" si="22"/>
        <v>35</v>
      </c>
      <c r="H108" s="17">
        <f t="shared" si="23"/>
        <v>50</v>
      </c>
    </row>
    <row r="109" spans="1:8" ht="15" customHeight="1">
      <c r="A109" s="22" t="s">
        <v>47</v>
      </c>
      <c r="B109" s="21">
        <f>SUM(B110:B111)</f>
        <v>18</v>
      </c>
      <c r="C109" s="21">
        <f aca="true" t="shared" si="24" ref="C109:H109">SUM(C110:C111)</f>
        <v>32</v>
      </c>
      <c r="D109" s="21">
        <f t="shared" si="24"/>
        <v>50</v>
      </c>
      <c r="E109" s="21">
        <f t="shared" si="24"/>
        <v>40</v>
      </c>
      <c r="F109" s="21">
        <f t="shared" si="24"/>
        <v>61</v>
      </c>
      <c r="G109" s="21">
        <f t="shared" si="24"/>
        <v>101</v>
      </c>
      <c r="H109" s="21">
        <f t="shared" si="24"/>
        <v>151</v>
      </c>
    </row>
    <row r="110" spans="1:8" ht="15" customHeight="1">
      <c r="A110" s="23" t="s">
        <v>46</v>
      </c>
      <c r="B110" s="17">
        <v>8</v>
      </c>
      <c r="C110" s="17">
        <v>20</v>
      </c>
      <c r="D110" s="17">
        <f t="shared" si="21"/>
        <v>28</v>
      </c>
      <c r="E110" s="17">
        <v>27</v>
      </c>
      <c r="F110" s="17">
        <v>42</v>
      </c>
      <c r="G110" s="17">
        <f t="shared" si="22"/>
        <v>69</v>
      </c>
      <c r="H110" s="17">
        <f t="shared" si="23"/>
        <v>97</v>
      </c>
    </row>
    <row r="111" spans="1:8" ht="15" customHeight="1">
      <c r="A111" s="23" t="s">
        <v>45</v>
      </c>
      <c r="B111" s="17">
        <v>10</v>
      </c>
      <c r="C111" s="17">
        <v>12</v>
      </c>
      <c r="D111" s="17">
        <f t="shared" si="21"/>
        <v>22</v>
      </c>
      <c r="E111" s="17">
        <v>13</v>
      </c>
      <c r="F111" s="17">
        <v>19</v>
      </c>
      <c r="G111" s="17">
        <f t="shared" si="22"/>
        <v>32</v>
      </c>
      <c r="H111" s="17">
        <f t="shared" si="23"/>
        <v>54</v>
      </c>
    </row>
    <row r="112" spans="1:8" ht="15" customHeight="1">
      <c r="A112" s="22" t="s">
        <v>44</v>
      </c>
      <c r="B112" s="21">
        <f>SUM(B113:B114)</f>
        <v>29</v>
      </c>
      <c r="C112" s="21">
        <f>SUM(C113:C114)</f>
        <v>13</v>
      </c>
      <c r="D112" s="13">
        <f t="shared" si="21"/>
        <v>42</v>
      </c>
      <c r="E112" s="21">
        <f>SUM(E113:E114)</f>
        <v>43</v>
      </c>
      <c r="F112" s="21">
        <f>SUM(F113:F114)</f>
        <v>48</v>
      </c>
      <c r="G112" s="14">
        <f t="shared" si="22"/>
        <v>91</v>
      </c>
      <c r="H112" s="13">
        <f t="shared" si="23"/>
        <v>133</v>
      </c>
    </row>
    <row r="113" spans="1:8" ht="15" customHeight="1">
      <c r="A113" s="23" t="s">
        <v>43</v>
      </c>
      <c r="B113" s="17">
        <v>11</v>
      </c>
      <c r="C113" s="17">
        <v>5</v>
      </c>
      <c r="D113" s="17">
        <f t="shared" si="21"/>
        <v>16</v>
      </c>
      <c r="E113" s="17">
        <v>16</v>
      </c>
      <c r="F113" s="17">
        <v>18</v>
      </c>
      <c r="G113" s="17">
        <f t="shared" si="22"/>
        <v>34</v>
      </c>
      <c r="H113" s="17">
        <f t="shared" si="23"/>
        <v>50</v>
      </c>
    </row>
    <row r="114" spans="1:8" ht="15" customHeight="1">
      <c r="A114" s="23" t="s">
        <v>42</v>
      </c>
      <c r="B114" s="17">
        <v>18</v>
      </c>
      <c r="C114" s="17">
        <v>8</v>
      </c>
      <c r="D114" s="17">
        <f t="shared" si="21"/>
        <v>26</v>
      </c>
      <c r="E114" s="17">
        <v>27</v>
      </c>
      <c r="F114" s="17">
        <v>30</v>
      </c>
      <c r="G114" s="17">
        <f t="shared" si="22"/>
        <v>57</v>
      </c>
      <c r="H114" s="17">
        <f t="shared" si="23"/>
        <v>83</v>
      </c>
    </row>
    <row r="115" spans="1:8" ht="15" customHeight="1">
      <c r="A115" s="24" t="s">
        <v>41</v>
      </c>
      <c r="B115" s="21">
        <f>SUM(B116:B117)</f>
        <v>50</v>
      </c>
      <c r="C115" s="21">
        <f>SUM(C116:C117)</f>
        <v>19</v>
      </c>
      <c r="D115" s="13">
        <f t="shared" si="21"/>
        <v>69</v>
      </c>
      <c r="E115" s="21">
        <f>SUM(E116:E117)</f>
        <v>107</v>
      </c>
      <c r="F115" s="21">
        <f>SUM(F116:F117)</f>
        <v>49</v>
      </c>
      <c r="G115" s="14">
        <f t="shared" si="22"/>
        <v>156</v>
      </c>
      <c r="H115" s="13">
        <f t="shared" si="23"/>
        <v>225</v>
      </c>
    </row>
    <row r="116" spans="1:8" ht="15" customHeight="1">
      <c r="A116" s="26" t="s">
        <v>40</v>
      </c>
      <c r="B116" s="17">
        <v>33</v>
      </c>
      <c r="C116" s="17">
        <v>11</v>
      </c>
      <c r="D116" s="17">
        <f t="shared" si="21"/>
        <v>44</v>
      </c>
      <c r="E116" s="17">
        <v>34</v>
      </c>
      <c r="F116" s="17">
        <v>13</v>
      </c>
      <c r="G116" s="17">
        <f t="shared" si="22"/>
        <v>47</v>
      </c>
      <c r="H116" s="17">
        <f t="shared" si="23"/>
        <v>91</v>
      </c>
    </row>
    <row r="117" spans="1:8" ht="15" customHeight="1">
      <c r="A117" s="26" t="s">
        <v>39</v>
      </c>
      <c r="B117" s="17">
        <v>17</v>
      </c>
      <c r="C117" s="17">
        <v>8</v>
      </c>
      <c r="D117" s="17">
        <f t="shared" si="21"/>
        <v>25</v>
      </c>
      <c r="E117" s="17">
        <v>73</v>
      </c>
      <c r="F117" s="17">
        <v>36</v>
      </c>
      <c r="G117" s="17">
        <f t="shared" si="22"/>
        <v>109</v>
      </c>
      <c r="H117" s="17">
        <f t="shared" si="23"/>
        <v>134</v>
      </c>
    </row>
    <row r="118" spans="1:8" ht="15" customHeight="1">
      <c r="A118" s="22" t="s">
        <v>38</v>
      </c>
      <c r="B118" s="21">
        <f>SUM(B119:B120)</f>
        <v>24</v>
      </c>
      <c r="C118" s="21">
        <f>SUM(C119:C120)</f>
        <v>15</v>
      </c>
      <c r="D118" s="13">
        <f t="shared" si="21"/>
        <v>39</v>
      </c>
      <c r="E118" s="21">
        <f>SUM(E119:E120)</f>
        <v>47</v>
      </c>
      <c r="F118" s="21">
        <f>SUM(F119:F120)</f>
        <v>42</v>
      </c>
      <c r="G118" s="14">
        <f t="shared" si="22"/>
        <v>89</v>
      </c>
      <c r="H118" s="13">
        <f t="shared" si="23"/>
        <v>128</v>
      </c>
    </row>
    <row r="119" spans="1:8" ht="15" customHeight="1">
      <c r="A119" s="23" t="s">
        <v>37</v>
      </c>
      <c r="B119" s="17">
        <v>16</v>
      </c>
      <c r="C119" s="17">
        <v>5</v>
      </c>
      <c r="D119" s="17">
        <f t="shared" si="21"/>
        <v>21</v>
      </c>
      <c r="E119" s="17">
        <v>14</v>
      </c>
      <c r="F119" s="17">
        <v>10</v>
      </c>
      <c r="G119" s="17">
        <f t="shared" si="22"/>
        <v>24</v>
      </c>
      <c r="H119" s="17">
        <f t="shared" si="23"/>
        <v>45</v>
      </c>
    </row>
    <row r="120" spans="1:8" ht="15" customHeight="1">
      <c r="A120" s="23" t="s">
        <v>36</v>
      </c>
      <c r="B120" s="17">
        <v>8</v>
      </c>
      <c r="C120" s="17">
        <v>10</v>
      </c>
      <c r="D120" s="17">
        <f t="shared" si="21"/>
        <v>18</v>
      </c>
      <c r="E120" s="17">
        <v>33</v>
      </c>
      <c r="F120" s="17">
        <v>32</v>
      </c>
      <c r="G120" s="17">
        <f t="shared" si="22"/>
        <v>65</v>
      </c>
      <c r="H120" s="17">
        <f t="shared" si="23"/>
        <v>83</v>
      </c>
    </row>
    <row r="121" spans="1:8" ht="15" customHeight="1">
      <c r="A121" s="22" t="s">
        <v>35</v>
      </c>
      <c r="B121" s="21">
        <f>SUM(B122:B123)</f>
        <v>45</v>
      </c>
      <c r="C121" s="21">
        <f>SUM(C122:C123)</f>
        <v>25</v>
      </c>
      <c r="D121" s="13">
        <f t="shared" si="21"/>
        <v>70</v>
      </c>
      <c r="E121" s="21">
        <f>SUM(E122:E123)</f>
        <v>70</v>
      </c>
      <c r="F121" s="21">
        <f>SUM(F122:F123)</f>
        <v>56</v>
      </c>
      <c r="G121" s="14">
        <f t="shared" si="22"/>
        <v>126</v>
      </c>
      <c r="H121" s="13">
        <f t="shared" si="23"/>
        <v>196</v>
      </c>
    </row>
    <row r="122" spans="1:8" ht="15" customHeight="1">
      <c r="A122" s="23" t="s">
        <v>34</v>
      </c>
      <c r="B122" s="17">
        <v>25</v>
      </c>
      <c r="C122" s="18">
        <v>17</v>
      </c>
      <c r="D122" s="17">
        <f t="shared" si="21"/>
        <v>42</v>
      </c>
      <c r="E122" s="18">
        <v>28</v>
      </c>
      <c r="F122" s="18">
        <v>9</v>
      </c>
      <c r="G122" s="17">
        <f t="shared" si="22"/>
        <v>37</v>
      </c>
      <c r="H122" s="17">
        <f t="shared" si="23"/>
        <v>79</v>
      </c>
    </row>
    <row r="123" spans="1:8" ht="15" customHeight="1">
      <c r="A123" s="23" t="s">
        <v>33</v>
      </c>
      <c r="B123" s="17">
        <v>20</v>
      </c>
      <c r="C123" s="18">
        <v>8</v>
      </c>
      <c r="D123" s="17">
        <f t="shared" si="21"/>
        <v>28</v>
      </c>
      <c r="E123" s="18">
        <v>42</v>
      </c>
      <c r="F123" s="18">
        <v>47</v>
      </c>
      <c r="G123" s="17">
        <f t="shared" si="22"/>
        <v>89</v>
      </c>
      <c r="H123" s="17">
        <f t="shared" si="23"/>
        <v>117</v>
      </c>
    </row>
    <row r="124" spans="1:8" ht="15" customHeight="1">
      <c r="A124" s="22" t="s">
        <v>32</v>
      </c>
      <c r="B124" s="21">
        <f>SUM(B125:B126)</f>
        <v>26</v>
      </c>
      <c r="C124" s="21">
        <f>SUM(C125:C126)</f>
        <v>49</v>
      </c>
      <c r="D124" s="13">
        <f t="shared" si="21"/>
        <v>75</v>
      </c>
      <c r="E124" s="21">
        <f>SUM(E125:E126)</f>
        <v>26</v>
      </c>
      <c r="F124" s="21">
        <f>SUM(F125:F126)</f>
        <v>57</v>
      </c>
      <c r="G124" s="14">
        <f t="shared" si="22"/>
        <v>83</v>
      </c>
      <c r="H124" s="13">
        <f t="shared" si="23"/>
        <v>158</v>
      </c>
    </row>
    <row r="125" spans="1:8" ht="15" customHeight="1">
      <c r="A125" s="23" t="s">
        <v>31</v>
      </c>
      <c r="B125" s="17">
        <v>21</v>
      </c>
      <c r="C125" s="18">
        <v>35</v>
      </c>
      <c r="D125" s="17">
        <f t="shared" si="21"/>
        <v>56</v>
      </c>
      <c r="E125" s="18">
        <v>7</v>
      </c>
      <c r="F125" s="18">
        <v>15</v>
      </c>
      <c r="G125" s="17">
        <f t="shared" si="22"/>
        <v>22</v>
      </c>
      <c r="H125" s="17">
        <f t="shared" si="23"/>
        <v>78</v>
      </c>
    </row>
    <row r="126" spans="1:8" ht="15" customHeight="1">
      <c r="A126" s="23" t="s">
        <v>30</v>
      </c>
      <c r="B126" s="17">
        <v>5</v>
      </c>
      <c r="C126" s="18">
        <v>14</v>
      </c>
      <c r="D126" s="17">
        <f t="shared" si="21"/>
        <v>19</v>
      </c>
      <c r="E126" s="18">
        <v>19</v>
      </c>
      <c r="F126" s="18">
        <v>42</v>
      </c>
      <c r="G126" s="17">
        <f t="shared" si="22"/>
        <v>61</v>
      </c>
      <c r="H126" s="17">
        <f t="shared" si="23"/>
        <v>80</v>
      </c>
    </row>
    <row r="127" spans="1:8" ht="15" customHeight="1">
      <c r="A127" s="22" t="s">
        <v>29</v>
      </c>
      <c r="B127" s="21">
        <f>SUM(B128:B129)</f>
        <v>49</v>
      </c>
      <c r="C127" s="21">
        <f>SUM(C128:C129)</f>
        <v>36</v>
      </c>
      <c r="D127" s="13">
        <f t="shared" si="21"/>
        <v>85</v>
      </c>
      <c r="E127" s="21">
        <f>SUM(E128:E129)</f>
        <v>58</v>
      </c>
      <c r="F127" s="21">
        <f>SUM(F128:F129)</f>
        <v>64</v>
      </c>
      <c r="G127" s="14">
        <f t="shared" si="22"/>
        <v>122</v>
      </c>
      <c r="H127" s="13">
        <f t="shared" si="23"/>
        <v>207</v>
      </c>
    </row>
    <row r="128" spans="1:8" ht="15" customHeight="1">
      <c r="A128" s="23" t="s">
        <v>28</v>
      </c>
      <c r="B128" s="17">
        <v>35</v>
      </c>
      <c r="C128" s="18">
        <v>19</v>
      </c>
      <c r="D128" s="17">
        <f t="shared" si="21"/>
        <v>54</v>
      </c>
      <c r="E128" s="18">
        <v>28</v>
      </c>
      <c r="F128" s="18">
        <v>28</v>
      </c>
      <c r="G128" s="17">
        <f t="shared" si="22"/>
        <v>56</v>
      </c>
      <c r="H128" s="17">
        <f t="shared" si="23"/>
        <v>110</v>
      </c>
    </row>
    <row r="129" spans="1:8" ht="15" customHeight="1">
      <c r="A129" s="23" t="s">
        <v>27</v>
      </c>
      <c r="B129" s="17">
        <v>14</v>
      </c>
      <c r="C129" s="18">
        <v>17</v>
      </c>
      <c r="D129" s="17">
        <f t="shared" si="21"/>
        <v>31</v>
      </c>
      <c r="E129" s="18">
        <v>30</v>
      </c>
      <c r="F129" s="18">
        <v>36</v>
      </c>
      <c r="G129" s="17">
        <f t="shared" si="22"/>
        <v>66</v>
      </c>
      <c r="H129" s="17">
        <f t="shared" si="23"/>
        <v>97</v>
      </c>
    </row>
    <row r="130" spans="1:8" ht="15" customHeight="1">
      <c r="A130" s="22" t="s">
        <v>26</v>
      </c>
      <c r="B130" s="21">
        <f>SUM(B131:B133)</f>
        <v>14</v>
      </c>
      <c r="C130" s="21">
        <f>SUM(C131:C133)</f>
        <v>25</v>
      </c>
      <c r="D130" s="13">
        <f t="shared" si="21"/>
        <v>39</v>
      </c>
      <c r="E130" s="21">
        <f>SUM(E131:E133)</f>
        <v>9</v>
      </c>
      <c r="F130" s="21">
        <f>SUM(F131:F133)</f>
        <v>42</v>
      </c>
      <c r="G130" s="14">
        <f t="shared" si="22"/>
        <v>51</v>
      </c>
      <c r="H130" s="13">
        <f t="shared" si="23"/>
        <v>90</v>
      </c>
    </row>
    <row r="131" spans="1:8" ht="15" customHeight="1">
      <c r="A131" s="23" t="s">
        <v>25</v>
      </c>
      <c r="B131" s="17">
        <v>3</v>
      </c>
      <c r="C131" s="18">
        <v>9</v>
      </c>
      <c r="D131" s="17">
        <f t="shared" si="21"/>
        <v>12</v>
      </c>
      <c r="E131" s="18">
        <v>2</v>
      </c>
      <c r="F131" s="18">
        <v>10</v>
      </c>
      <c r="G131" s="17">
        <f t="shared" si="22"/>
        <v>12</v>
      </c>
      <c r="H131" s="17">
        <f t="shared" si="23"/>
        <v>24</v>
      </c>
    </row>
    <row r="132" spans="1:8" ht="15" customHeight="1">
      <c r="A132" s="23" t="s">
        <v>24</v>
      </c>
      <c r="B132" s="17">
        <v>7</v>
      </c>
      <c r="C132" s="18">
        <v>8</v>
      </c>
      <c r="D132" s="17">
        <f t="shared" si="21"/>
        <v>15</v>
      </c>
      <c r="E132" s="18">
        <v>0</v>
      </c>
      <c r="F132" s="18">
        <v>10</v>
      </c>
      <c r="G132" s="17">
        <f t="shared" si="22"/>
        <v>10</v>
      </c>
      <c r="H132" s="17">
        <f t="shared" si="23"/>
        <v>25</v>
      </c>
    </row>
    <row r="133" spans="1:8" ht="15" customHeight="1">
      <c r="A133" s="23" t="s">
        <v>23</v>
      </c>
      <c r="B133" s="17">
        <v>4</v>
      </c>
      <c r="C133" s="17">
        <v>8</v>
      </c>
      <c r="D133" s="17">
        <f t="shared" si="21"/>
        <v>12</v>
      </c>
      <c r="E133" s="18">
        <v>7</v>
      </c>
      <c r="F133" s="18">
        <v>22</v>
      </c>
      <c r="G133" s="17">
        <f t="shared" si="22"/>
        <v>29</v>
      </c>
      <c r="H133" s="17">
        <f t="shared" si="23"/>
        <v>41</v>
      </c>
    </row>
    <row r="134" spans="1:8" ht="15" customHeight="1">
      <c r="A134" s="22" t="s">
        <v>22</v>
      </c>
      <c r="B134" s="13">
        <f>SUM(B135:B136)</f>
        <v>24</v>
      </c>
      <c r="C134" s="13">
        <f>SUM(C135:C136)</f>
        <v>13</v>
      </c>
      <c r="D134" s="13">
        <f t="shared" si="21"/>
        <v>37</v>
      </c>
      <c r="E134" s="13">
        <f>SUM(E135:E136)</f>
        <v>23</v>
      </c>
      <c r="F134" s="13">
        <f>SUM(F135:F136)</f>
        <v>18</v>
      </c>
      <c r="G134" s="14">
        <f t="shared" si="22"/>
        <v>41</v>
      </c>
      <c r="H134" s="13">
        <f t="shared" si="23"/>
        <v>78</v>
      </c>
    </row>
    <row r="135" spans="1:8" ht="15" customHeight="1">
      <c r="A135" s="25" t="s">
        <v>21</v>
      </c>
      <c r="B135" s="17">
        <v>13</v>
      </c>
      <c r="C135" s="18">
        <v>10</v>
      </c>
      <c r="D135" s="17">
        <f t="shared" si="21"/>
        <v>23</v>
      </c>
      <c r="E135" s="18">
        <v>8</v>
      </c>
      <c r="F135" s="18">
        <v>6</v>
      </c>
      <c r="G135" s="17">
        <f t="shared" si="22"/>
        <v>14</v>
      </c>
      <c r="H135" s="17">
        <f t="shared" si="23"/>
        <v>37</v>
      </c>
    </row>
    <row r="136" spans="1:8" ht="15" customHeight="1">
      <c r="A136" s="25" t="s">
        <v>20</v>
      </c>
      <c r="B136" s="17">
        <v>11</v>
      </c>
      <c r="C136" s="18">
        <v>3</v>
      </c>
      <c r="D136" s="17">
        <f t="shared" si="21"/>
        <v>14</v>
      </c>
      <c r="E136" s="18">
        <v>15</v>
      </c>
      <c r="F136" s="18">
        <v>12</v>
      </c>
      <c r="G136" s="17">
        <f t="shared" si="22"/>
        <v>27</v>
      </c>
      <c r="H136" s="17">
        <f t="shared" si="23"/>
        <v>41</v>
      </c>
    </row>
    <row r="137" spans="1:8" ht="15" customHeight="1">
      <c r="A137" s="24" t="s">
        <v>19</v>
      </c>
      <c r="B137" s="21">
        <f>SUM(B138:B139)</f>
        <v>48</v>
      </c>
      <c r="C137" s="21">
        <f>SUM(C138:C139)</f>
        <v>124</v>
      </c>
      <c r="D137" s="13">
        <f t="shared" si="21"/>
        <v>172</v>
      </c>
      <c r="E137" s="21">
        <f>SUM(E138:E139)</f>
        <v>77</v>
      </c>
      <c r="F137" s="21">
        <f>SUM(F138:F139)</f>
        <v>138</v>
      </c>
      <c r="G137" s="14">
        <f t="shared" si="22"/>
        <v>215</v>
      </c>
      <c r="H137" s="13">
        <f t="shared" si="23"/>
        <v>387</v>
      </c>
    </row>
    <row r="138" spans="1:8" ht="15" customHeight="1">
      <c r="A138" s="23" t="s">
        <v>18</v>
      </c>
      <c r="B138" s="17">
        <v>30</v>
      </c>
      <c r="C138" s="18">
        <v>103</v>
      </c>
      <c r="D138" s="17">
        <f t="shared" si="21"/>
        <v>133</v>
      </c>
      <c r="E138" s="18">
        <v>24</v>
      </c>
      <c r="F138" s="18">
        <v>46</v>
      </c>
      <c r="G138" s="17">
        <f t="shared" si="22"/>
        <v>70</v>
      </c>
      <c r="H138" s="17">
        <f t="shared" si="23"/>
        <v>203</v>
      </c>
    </row>
    <row r="139" spans="1:8" ht="15" customHeight="1">
      <c r="A139" s="23" t="s">
        <v>17</v>
      </c>
      <c r="B139" s="17">
        <v>18</v>
      </c>
      <c r="C139" s="18">
        <v>21</v>
      </c>
      <c r="D139" s="17">
        <f t="shared" si="21"/>
        <v>39</v>
      </c>
      <c r="E139" s="18">
        <v>53</v>
      </c>
      <c r="F139" s="18">
        <v>92</v>
      </c>
      <c r="G139" s="17">
        <f t="shared" si="22"/>
        <v>145</v>
      </c>
      <c r="H139" s="17">
        <f t="shared" si="23"/>
        <v>184</v>
      </c>
    </row>
    <row r="140" spans="1:8" ht="15" customHeight="1">
      <c r="A140" s="22" t="s">
        <v>16</v>
      </c>
      <c r="B140" s="21">
        <f>SUM(B141:B142)</f>
        <v>31</v>
      </c>
      <c r="C140" s="21">
        <f>SUM(C141:C142)</f>
        <v>39</v>
      </c>
      <c r="D140" s="13">
        <f t="shared" si="21"/>
        <v>70</v>
      </c>
      <c r="E140" s="21">
        <f>SUM(E141:E142)</f>
        <v>41</v>
      </c>
      <c r="F140" s="21">
        <f>SUM(F141:F142)</f>
        <v>42</v>
      </c>
      <c r="G140" s="14">
        <f t="shared" si="22"/>
        <v>83</v>
      </c>
      <c r="H140" s="13">
        <f t="shared" si="23"/>
        <v>153</v>
      </c>
    </row>
    <row r="141" spans="1:8" ht="15" customHeight="1">
      <c r="A141" s="23" t="s">
        <v>15</v>
      </c>
      <c r="B141" s="17">
        <v>26</v>
      </c>
      <c r="C141" s="18">
        <v>37</v>
      </c>
      <c r="D141" s="17">
        <f t="shared" si="21"/>
        <v>63</v>
      </c>
      <c r="E141" s="18">
        <v>26</v>
      </c>
      <c r="F141" s="18">
        <v>27</v>
      </c>
      <c r="G141" s="17">
        <f t="shared" si="22"/>
        <v>53</v>
      </c>
      <c r="H141" s="17">
        <f t="shared" si="23"/>
        <v>116</v>
      </c>
    </row>
    <row r="142" spans="1:8" ht="15" customHeight="1">
      <c r="A142" s="20" t="s">
        <v>14</v>
      </c>
      <c r="B142" s="17">
        <v>5</v>
      </c>
      <c r="C142" s="18">
        <v>2</v>
      </c>
      <c r="D142" s="17">
        <f t="shared" si="21"/>
        <v>7</v>
      </c>
      <c r="E142" s="18">
        <v>15</v>
      </c>
      <c r="F142" s="18">
        <v>15</v>
      </c>
      <c r="G142" s="17">
        <f t="shared" si="22"/>
        <v>30</v>
      </c>
      <c r="H142" s="17">
        <f t="shared" si="23"/>
        <v>37</v>
      </c>
    </row>
    <row r="143" spans="1:8" ht="15" customHeight="1">
      <c r="A143" s="22" t="s">
        <v>13</v>
      </c>
      <c r="B143" s="21">
        <f>SUM(B144:B148)</f>
        <v>71</v>
      </c>
      <c r="C143" s="21">
        <f>SUM(C144:C148)</f>
        <v>79</v>
      </c>
      <c r="D143" s="13">
        <f t="shared" si="21"/>
        <v>150</v>
      </c>
      <c r="E143" s="21">
        <f>SUM(E144:E148)</f>
        <v>153</v>
      </c>
      <c r="F143" s="21">
        <f>SUM(F144:F148)</f>
        <v>168</v>
      </c>
      <c r="G143" s="14">
        <f t="shared" si="22"/>
        <v>321</v>
      </c>
      <c r="H143" s="13">
        <f t="shared" si="23"/>
        <v>471</v>
      </c>
    </row>
    <row r="144" spans="1:8" ht="15" customHeight="1">
      <c r="A144" s="20" t="s">
        <v>12</v>
      </c>
      <c r="B144" s="17">
        <v>32</v>
      </c>
      <c r="C144" s="18">
        <v>26</v>
      </c>
      <c r="D144" s="17">
        <f t="shared" si="21"/>
        <v>58</v>
      </c>
      <c r="E144" s="18">
        <v>45</v>
      </c>
      <c r="F144" s="18">
        <v>53</v>
      </c>
      <c r="G144" s="17">
        <f t="shared" si="22"/>
        <v>98</v>
      </c>
      <c r="H144" s="17">
        <f t="shared" si="23"/>
        <v>156</v>
      </c>
    </row>
    <row r="145" spans="1:8" ht="15" customHeight="1">
      <c r="A145" s="20" t="s">
        <v>11</v>
      </c>
      <c r="B145" s="17">
        <v>10</v>
      </c>
      <c r="C145" s="18">
        <v>6</v>
      </c>
      <c r="D145" s="17">
        <f t="shared" si="21"/>
        <v>16</v>
      </c>
      <c r="E145" s="18">
        <v>8</v>
      </c>
      <c r="F145" s="18">
        <v>7</v>
      </c>
      <c r="G145" s="17">
        <f t="shared" si="22"/>
        <v>15</v>
      </c>
      <c r="H145" s="17">
        <f t="shared" si="23"/>
        <v>31</v>
      </c>
    </row>
    <row r="146" spans="1:8" ht="15" customHeight="1">
      <c r="A146" s="20" t="s">
        <v>10</v>
      </c>
      <c r="B146" s="17">
        <v>18</v>
      </c>
      <c r="C146" s="18">
        <v>27</v>
      </c>
      <c r="D146" s="17">
        <f t="shared" si="21"/>
        <v>45</v>
      </c>
      <c r="E146" s="18">
        <v>16</v>
      </c>
      <c r="F146" s="18">
        <v>38</v>
      </c>
      <c r="G146" s="17">
        <f t="shared" si="22"/>
        <v>54</v>
      </c>
      <c r="H146" s="17">
        <f t="shared" si="23"/>
        <v>99</v>
      </c>
    </row>
    <row r="147" spans="1:8" ht="15" customHeight="1">
      <c r="A147" s="19" t="s">
        <v>9</v>
      </c>
      <c r="B147" s="17">
        <v>6</v>
      </c>
      <c r="C147" s="18">
        <v>9</v>
      </c>
      <c r="D147" s="17">
        <f t="shared" si="21"/>
        <v>15</v>
      </c>
      <c r="E147" s="18">
        <v>5</v>
      </c>
      <c r="F147" s="18">
        <v>20</v>
      </c>
      <c r="G147" s="17">
        <f t="shared" si="22"/>
        <v>25</v>
      </c>
      <c r="H147" s="17">
        <f t="shared" si="23"/>
        <v>40</v>
      </c>
    </row>
    <row r="148" spans="1:8" ht="15" customHeight="1">
      <c r="A148" s="19" t="s">
        <v>8</v>
      </c>
      <c r="B148" s="17">
        <v>5</v>
      </c>
      <c r="C148" s="18">
        <v>11</v>
      </c>
      <c r="D148" s="17">
        <f t="shared" si="21"/>
        <v>16</v>
      </c>
      <c r="E148" s="18">
        <v>79</v>
      </c>
      <c r="F148" s="18">
        <v>50</v>
      </c>
      <c r="G148" s="17">
        <f t="shared" si="22"/>
        <v>129</v>
      </c>
      <c r="H148" s="17">
        <f t="shared" si="23"/>
        <v>145</v>
      </c>
    </row>
    <row r="149" spans="1:8" ht="15" customHeight="1">
      <c r="A149" s="16" t="s">
        <v>7</v>
      </c>
      <c r="B149" s="15">
        <v>5</v>
      </c>
      <c r="C149" s="15">
        <v>10</v>
      </c>
      <c r="D149" s="13">
        <f t="shared" si="21"/>
        <v>15</v>
      </c>
      <c r="E149" s="15">
        <v>9</v>
      </c>
      <c r="F149" s="15">
        <v>10</v>
      </c>
      <c r="G149" s="14">
        <f t="shared" si="22"/>
        <v>19</v>
      </c>
      <c r="H149" s="13">
        <f t="shared" si="23"/>
        <v>34</v>
      </c>
    </row>
    <row r="150" spans="1:8" ht="12.75" hidden="1">
      <c r="A150" s="12" t="s">
        <v>6</v>
      </c>
      <c r="B150" s="11">
        <f aca="true" t="shared" si="25" ref="B150:H150">SUM(B105,B107,B110,B113,B116,B119,B122,B125,B128,B131:B132,B135,B138,B141,B144:B147,B149)</f>
        <v>391</v>
      </c>
      <c r="C150" s="11">
        <f t="shared" si="25"/>
        <v>448</v>
      </c>
      <c r="D150" s="11">
        <f t="shared" si="25"/>
        <v>839</v>
      </c>
      <c r="E150" s="11">
        <f t="shared" si="25"/>
        <v>395</v>
      </c>
      <c r="F150" s="11">
        <f t="shared" si="25"/>
        <v>442</v>
      </c>
      <c r="G150" s="11">
        <f t="shared" si="25"/>
        <v>837</v>
      </c>
      <c r="H150" s="11">
        <f t="shared" si="25"/>
        <v>1676</v>
      </c>
    </row>
    <row r="151" spans="1:8" ht="12.75" hidden="1">
      <c r="A151" s="12" t="s">
        <v>5</v>
      </c>
      <c r="B151" s="11">
        <f aca="true" t="shared" si="26" ref="B151:H151">SUM(B108,B111,B114,B117,B120,B123,B126,B129,B133,B136,B139,B142,B148)</f>
        <v>145</v>
      </c>
      <c r="C151" s="11">
        <f t="shared" si="26"/>
        <v>127</v>
      </c>
      <c r="D151" s="11">
        <f t="shared" si="26"/>
        <v>272</v>
      </c>
      <c r="E151" s="11">
        <f t="shared" si="26"/>
        <v>431</v>
      </c>
      <c r="F151" s="11">
        <f t="shared" si="26"/>
        <v>443</v>
      </c>
      <c r="G151" s="11">
        <f t="shared" si="26"/>
        <v>874</v>
      </c>
      <c r="H151" s="11">
        <f t="shared" si="26"/>
        <v>1146</v>
      </c>
    </row>
    <row r="152" spans="1:8" ht="12.75" hidden="1">
      <c r="A152" s="12" t="s">
        <v>4</v>
      </c>
      <c r="B152" s="11">
        <f aca="true" t="shared" si="27" ref="B152:H152">SUM(B150:B151)</f>
        <v>536</v>
      </c>
      <c r="C152" s="10">
        <f t="shared" si="27"/>
        <v>575</v>
      </c>
      <c r="D152" s="10">
        <f t="shared" si="27"/>
        <v>1111</v>
      </c>
      <c r="E152" s="10">
        <f t="shared" si="27"/>
        <v>826</v>
      </c>
      <c r="F152" s="10">
        <f t="shared" si="27"/>
        <v>885</v>
      </c>
      <c r="G152" s="10">
        <f t="shared" si="27"/>
        <v>1711</v>
      </c>
      <c r="H152" s="10">
        <f t="shared" si="27"/>
        <v>2822</v>
      </c>
    </row>
    <row r="153" spans="1:8" s="7" customFormat="1" ht="15" customHeight="1">
      <c r="A153" s="9" t="s">
        <v>3</v>
      </c>
      <c r="B153" s="8">
        <f aca="true" t="shared" si="28" ref="B153:H154">SUM(B32,B64,B101,B150)</f>
        <v>2154</v>
      </c>
      <c r="C153" s="8">
        <f t="shared" si="28"/>
        <v>2031</v>
      </c>
      <c r="D153" s="8">
        <f t="shared" si="28"/>
        <v>4185</v>
      </c>
      <c r="E153" s="8">
        <f t="shared" si="28"/>
        <v>2647</v>
      </c>
      <c r="F153" s="8">
        <f t="shared" si="28"/>
        <v>2440</v>
      </c>
      <c r="G153" s="8">
        <f t="shared" si="28"/>
        <v>5087</v>
      </c>
      <c r="H153" s="8">
        <f t="shared" si="28"/>
        <v>9272</v>
      </c>
    </row>
    <row r="154" spans="1:8" s="7" customFormat="1" ht="15" customHeight="1">
      <c r="A154" s="9" t="s">
        <v>2</v>
      </c>
      <c r="B154" s="8">
        <f t="shared" si="28"/>
        <v>902</v>
      </c>
      <c r="C154" s="8">
        <f t="shared" si="28"/>
        <v>786</v>
      </c>
      <c r="D154" s="8">
        <f t="shared" si="28"/>
        <v>1688</v>
      </c>
      <c r="E154" s="8">
        <f t="shared" si="28"/>
        <v>2002</v>
      </c>
      <c r="F154" s="8">
        <f t="shared" si="28"/>
        <v>1720</v>
      </c>
      <c r="G154" s="8">
        <f t="shared" si="28"/>
        <v>3722</v>
      </c>
      <c r="H154" s="8">
        <f t="shared" si="28"/>
        <v>5410</v>
      </c>
    </row>
    <row r="155" spans="2:8" ht="9" customHeight="1">
      <c r="B155" s="6"/>
      <c r="C155" s="6"/>
      <c r="D155" s="6"/>
      <c r="E155" s="6"/>
      <c r="F155" s="6"/>
      <c r="G155" s="6"/>
      <c r="H155" s="6"/>
    </row>
    <row r="156" spans="1:8" ht="15" customHeight="1">
      <c r="A156" s="5" t="s">
        <v>1</v>
      </c>
      <c r="B156" s="4">
        <f aca="true" t="shared" si="29" ref="B156:H156">SUM(B153:B154)</f>
        <v>3056</v>
      </c>
      <c r="C156" s="4">
        <f t="shared" si="29"/>
        <v>2817</v>
      </c>
      <c r="D156" s="4">
        <f t="shared" si="29"/>
        <v>5873</v>
      </c>
      <c r="E156" s="4">
        <f t="shared" si="29"/>
        <v>4649</v>
      </c>
      <c r="F156" s="4">
        <f t="shared" si="29"/>
        <v>4160</v>
      </c>
      <c r="G156" s="4">
        <f t="shared" si="29"/>
        <v>8809</v>
      </c>
      <c r="H156" s="4">
        <f t="shared" si="29"/>
        <v>14682</v>
      </c>
    </row>
    <row r="158" spans="1:8" ht="15" customHeight="1">
      <c r="A158" s="3" t="s">
        <v>0</v>
      </c>
      <c r="B158" s="1"/>
      <c r="C158" s="1"/>
      <c r="D158" s="1"/>
      <c r="E158" s="1"/>
      <c r="F158" s="1"/>
      <c r="G158" s="1"/>
      <c r="H158" s="1"/>
    </row>
  </sheetData>
  <sheetProtection/>
  <mergeCells count="7"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7900000000000001" right="0.7900000000000001" top="0.59" bottom="0.59" header="0" footer="0"/>
  <pageSetup horizontalDpi="600" verticalDpi="600" orientation="landscape" scale="66"/>
  <rowBreaks count="2" manualBreakCount="2">
    <brk id="55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2015-06-25T00:32:49Z</dcterms:created>
  <dcterms:modified xsi:type="dcterms:W3CDTF">2015-07-10T01:05:04Z</dcterms:modified>
  <cp:category/>
  <cp:version/>
  <cp:contentType/>
  <cp:contentStatus/>
</cp:coreProperties>
</file>