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resumen" sheetId="1" r:id="rId1"/>
  </sheets>
  <externalReferences>
    <externalReference r:id="rId2"/>
    <externalReference r:id="rId3"/>
  </externalReferences>
  <definedNames>
    <definedName name="_xlnm.Print_Area" localSheetId="0">resumen!$A$1:$H$42</definedName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B9" i="1" l="1"/>
  <c r="B8" i="1" s="1"/>
  <c r="C9" i="1"/>
  <c r="C8" i="1" s="1"/>
  <c r="D9" i="1"/>
  <c r="D8" i="1" s="1"/>
  <c r="E9" i="1"/>
  <c r="E8" i="1" s="1"/>
  <c r="F9" i="1"/>
  <c r="F8" i="1" s="1"/>
  <c r="G9" i="1"/>
  <c r="H9" i="1"/>
  <c r="B10" i="1"/>
  <c r="C10" i="1"/>
  <c r="D10" i="1"/>
  <c r="E10" i="1"/>
  <c r="F10" i="1"/>
  <c r="G10" i="1"/>
  <c r="H10" i="1"/>
  <c r="B12" i="1"/>
  <c r="B11" i="1" s="1"/>
  <c r="C12" i="1"/>
  <c r="C11" i="1" s="1"/>
  <c r="D12" i="1"/>
  <c r="D11" i="1" s="1"/>
  <c r="E12" i="1"/>
  <c r="E11" i="1" s="1"/>
  <c r="F12" i="1"/>
  <c r="F11" i="1" s="1"/>
  <c r="G12" i="1"/>
  <c r="H12" i="1"/>
  <c r="B13" i="1"/>
  <c r="C13" i="1"/>
  <c r="D13" i="1"/>
  <c r="E13" i="1"/>
  <c r="F13" i="1"/>
  <c r="G13" i="1"/>
  <c r="H13" i="1"/>
  <c r="B16" i="1"/>
  <c r="B15" i="1" s="1"/>
  <c r="C16" i="1"/>
  <c r="C15" i="1" s="1"/>
  <c r="D16" i="1"/>
  <c r="D15" i="1" s="1"/>
  <c r="E16" i="1"/>
  <c r="E15" i="1" s="1"/>
  <c r="F16" i="1"/>
  <c r="F15" i="1" s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F21" i="1" l="1"/>
  <c r="D21" i="1"/>
  <c r="G15" i="1"/>
  <c r="H15" i="1" s="1"/>
  <c r="F28" i="1" s="1"/>
  <c r="G11" i="1"/>
  <c r="H11" i="1" s="1"/>
  <c r="F27" i="1" s="1"/>
  <c r="E21" i="1"/>
  <c r="G8" i="1"/>
  <c r="C21" i="1"/>
  <c r="B21" i="1"/>
  <c r="H8" i="1" l="1"/>
  <c r="G21" i="1"/>
  <c r="F26" i="1" l="1"/>
  <c r="H21" i="1"/>
  <c r="F29" i="1" l="1"/>
  <c r="F31" i="1" l="1"/>
  <c r="G29" i="1"/>
  <c r="G28" i="1"/>
  <c r="G27" i="1"/>
  <c r="G26" i="1"/>
</calcChain>
</file>

<file path=xl/sharedStrings.xml><?xml version="1.0" encoding="utf-8"?>
<sst xmlns="http://schemas.openxmlformats.org/spreadsheetml/2006/main" count="32" uniqueCount="24">
  <si>
    <t>Total</t>
  </si>
  <si>
    <t>Tec y Penm</t>
  </si>
  <si>
    <t>Bachillerato</t>
  </si>
  <si>
    <t>Licenciatura</t>
  </si>
  <si>
    <t>Posgrado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</si>
  <si>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</si>
  <si>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Prerrequisito de admisión a las carreras de la Facultad de Música.</t>
    </r>
  </si>
  <si>
    <t>T O T A L</t>
  </si>
  <si>
    <r>
      <t>Propedéutico de la Facultad de Música</t>
    </r>
    <r>
      <rPr>
        <b/>
        <vertAlign val="superscript"/>
        <sz val="10"/>
        <rFont val="Arial"/>
        <family val="2"/>
      </rPr>
      <t>a</t>
    </r>
  </si>
  <si>
    <t>Iniciación Universitaria</t>
  </si>
  <si>
    <t>Colegio de Ciencias y Humanidades</t>
  </si>
  <si>
    <t>Escuela Nacional Preparatoria</t>
  </si>
  <si>
    <t>Técnico Profesional</t>
  </si>
  <si>
    <t>Sistema Universidad Abierta y Educación a Distancia</t>
  </si>
  <si>
    <t>Sistema Escolarizado</t>
  </si>
  <si>
    <t>Mujeres</t>
  </si>
  <si>
    <t>Hombres</t>
  </si>
  <si>
    <t xml:space="preserve">     Total</t>
  </si>
  <si>
    <t>Población total *</t>
  </si>
  <si>
    <t>Reingreso</t>
  </si>
  <si>
    <t>Primer ingreso</t>
  </si>
  <si>
    <t>2018-2019</t>
  </si>
  <si>
    <t>POBLACIÓN ESCOLAR TOTAL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</si>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</sst>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2" fillId="0" borderId="0" xfId="2" applyFont="1"/>
    <xf numFmtId="3" fontId="2" fillId="0" borderId="0" xfId="2" applyNumberFormat="1" applyFont="1"/>
    <xf numFmtId="3" fontId="4" fillId="0" borderId="0" xfId="3" applyNumberFormat="1" applyFont="1" applyAlignment="1">
      <alignment horizontal="right" indent="1"/>
    </xf>
    <xf numFmtId="3" fontId="4" fillId="0" borderId="0" xfId="3" quotePrefix="1" applyNumberFormat="1" applyFont="1" applyAlignment="1">
      <alignment horizontal="right" indent="1"/>
    </xf>
    <xf numFmtId="0" fontId="5" fillId="0" borderId="0" xfId="2" applyFont="1"/>
    <xf numFmtId="0" fontId="5" fillId="0" borderId="0" xfId="2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2" fontId="2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0" fontId="2" fillId="0" borderId="0" xfId="2" applyNumberFormat="1" applyFont="1" applyBorder="1" applyAlignment="1">
      <alignment vertical="center"/>
    </xf>
    <xf numFmtId="0" fontId="6" fillId="0" borderId="0" xfId="2" applyFont="1"/>
    <xf numFmtId="0" fontId="2" fillId="0" borderId="0" xfId="2" applyFont="1" applyBorder="1"/>
    <xf numFmtId="0" fontId="7" fillId="0" borderId="0" xfId="2" applyFont="1"/>
    <xf numFmtId="3" fontId="2" fillId="0" borderId="0" xfId="2" applyNumberFormat="1" applyFont="1" applyFill="1" applyAlignment="1">
      <alignment horizontal="right" vertical="center" indent="1"/>
    </xf>
    <xf numFmtId="3" fontId="2" fillId="0" borderId="0" xfId="2" applyNumberFormat="1" applyFont="1" applyAlignment="1">
      <alignment horizontal="right" vertical="center" indent="1"/>
    </xf>
    <xf numFmtId="3" fontId="2" fillId="0" borderId="0" xfId="2" applyNumberFormat="1" applyFont="1" applyFill="1" applyBorder="1" applyAlignment="1">
      <alignment horizontal="right" vertical="center" indent="1"/>
    </xf>
    <xf numFmtId="164" fontId="2" fillId="0" borderId="0" xfId="1" applyNumberFormat="1" applyFont="1" applyBorder="1" applyAlignment="1">
      <alignment horizontal="right" vertical="center" indent="1"/>
    </xf>
    <xf numFmtId="3" fontId="2" fillId="0" borderId="0" xfId="2" applyNumberFormat="1" applyFont="1" applyBorder="1" applyAlignment="1">
      <alignment horizontal="right" vertical="center" indent="1"/>
    </xf>
    <xf numFmtId="3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3" fontId="2" fillId="0" borderId="0" xfId="0" applyNumberFormat="1" applyFont="1" applyBorder="1"/>
    <xf numFmtId="0" fontId="3" fillId="0" borderId="0" xfId="0" applyFont="1" applyBorder="1"/>
    <xf numFmtId="3" fontId="2" fillId="0" borderId="0" xfId="2" applyNumberFormat="1" applyFont="1" applyBorder="1"/>
    <xf numFmtId="3" fontId="4" fillId="0" borderId="0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Border="1" applyAlignment="1">
      <alignment horizontal="right"/>
    </xf>
    <xf numFmtId="3" fontId="2" fillId="0" borderId="0" xfId="2" applyNumberFormat="1" applyFont="1" applyFill="1" applyAlignment="1">
      <alignment vertical="center"/>
    </xf>
    <xf numFmtId="0" fontId="2" fillId="0" borderId="0" xfId="2" applyFont="1" applyAlignment="1">
      <alignment horizontal="left" vertical="center" indent="1"/>
    </xf>
    <xf numFmtId="3" fontId="2" fillId="0" borderId="0" xfId="2" applyNumberFormat="1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4" fillId="0" borderId="0" xfId="2" applyFont="1" applyAlignment="1">
      <alignment horizontal="left" vertical="center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quotePrefix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horizontal="centerContinuous"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</cellXfs>
  <cellStyles count="21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7"/>
    <cellStyle name="Normal 2 4 2" xfId="18"/>
    <cellStyle name="Normal 3 2" xfId="19"/>
    <cellStyle name="Normal 3 2 2" xfId="20"/>
    <cellStyle name="Normal_POBESC_3" xfId="3"/>
    <cellStyle name="Normal_poblac99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Población escolar por nivel 2018-2019</a:t>
            </a:r>
          </a:p>
        </c:rich>
      </c:tx>
      <c:layout>
        <c:manualLayout>
          <c:xMode val="edge"/>
          <c:yMode val="edge"/>
          <c:x val="0.27881499547069899"/>
          <c:y val="3.89610140195889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013448540171393E-2"/>
          <c:y val="0.27628192817361202"/>
          <c:w val="0.74713176782105695"/>
          <c:h val="0.582320338006530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explosion val="1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D6-6F41-922A-85D7BFF9FFFD}"/>
              </c:ext>
            </c:extLst>
          </c:dPt>
          <c:dPt>
            <c:idx val="1"/>
            <c:bubble3D val="0"/>
            <c:explosion val="18"/>
            <c:spPr>
              <a:solidFill>
                <a:srgbClr val="C6D9F1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D6-6F41-922A-85D7BFF9FFFD}"/>
              </c:ext>
            </c:extLst>
          </c:dPt>
          <c:dPt>
            <c:idx val="2"/>
            <c:bubble3D val="0"/>
            <c:explosion val="2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D6-6F41-922A-85D7BFF9FFFD}"/>
              </c:ext>
            </c:extLst>
          </c:dPt>
          <c:dLbls>
            <c:dLbl>
              <c:idx val="1"/>
              <c:layout>
                <c:manualLayout>
                  <c:x val="-3.7333217197407897E-2"/>
                  <c:y val="1.0237372767428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D6-6F41-922A-85D7BFF9FFFD}"/>
                </c:ext>
              </c:extLst>
            </c:dLbl>
            <c:dLbl>
              <c:idx val="2"/>
              <c:layout>
                <c:manualLayout>
                  <c:x val="-3.5521566441363002E-3"/>
                  <c:y val="-2.0917995006721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D6-6F41-922A-85D7BFF9FF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resumen!$E$26:$E$28</c:f>
              <c:strCache>
                <c:ptCount val="3"/>
                <c:pt idx="0">
                  <c:v>Posgrado</c:v>
                </c:pt>
                <c:pt idx="1">
                  <c:v>Licenciatura</c:v>
                </c:pt>
                <c:pt idx="2">
                  <c:v>Bachillerato</c:v>
                </c:pt>
              </c:strCache>
            </c:strRef>
          </c:cat>
          <c:val>
            <c:numRef>
              <c:f>resumen!$F$26:$F$28</c:f>
              <c:numCache>
                <c:formatCode>#,##0</c:formatCode>
                <c:ptCount val="3"/>
                <c:pt idx="0">
                  <c:v>30089</c:v>
                </c:pt>
                <c:pt idx="1">
                  <c:v>213004</c:v>
                </c:pt>
                <c:pt idx="2">
                  <c:v>112588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D6-6F41-922A-85D7BFF9F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723901</xdr:colOff>
      <xdr:row>24</xdr:row>
      <xdr:rowOff>76200</xdr:rowOff>
    </xdr:from>
    <xdr:to>
      <xdr:col>8</xdr:col>
      <xdr:colOff>19050</xdr:colOff>
      <xdr:row>41</xdr:row>
      <xdr:rowOff>104776</xdr:rowOff>
    </xdr:to>
    <xdr:graphicFrame macro="">
      <xdr:nvGraphicFramePr>
        <xdr:cNvPr id="2" name="Chart 102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482601</xdr:colOff>
      <xdr:row>22</xdr:row>
      <xdr:rowOff>3175</xdr:rowOff>
    </xdr:from>
    <xdr:to>
      <xdr:col>8</xdr:col>
      <xdr:colOff>4377</xdr:colOff>
      <xdr:row>24</xdr:row>
      <xdr:rowOff>0</xdr:rowOff>
    </xdr:to>
    <xdr:sp macro="" textlink="">
      <xdr:nvSpPr>
        <xdr:cNvPr id="3" name="Text Box 102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06501" y="3565525"/>
          <a:ext cx="4589076" cy="320675"/>
        </a:xfrm>
        <a:prstGeom prst="rect">
          <a:avLst/>
        </a:prstGeom>
        <a:solidFill>
          <a:schemeClr val="bg1"/>
        </a:solidFill>
        <a:ln w="6350" cmpd="sng">
          <a:solidFill>
            <a:schemeClr val="tx2">
              <a:lumMod val="20000"/>
              <a:lumOff val="80000"/>
            </a:schemeClr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* No </a:t>
          </a:r>
          <a:r>
            <a:rPr lang="es-ES"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rPr>
            <a:t>incluye a 3,931 alumnos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que solicitaron suspender temporalmente sus estudios (artículo 23 del Reglamento General de Inscripciones).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%20pobesc%202018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 x caas"/>
      <sheetName val="primer ingreso por sexo"/>
      <sheetName val="pe posgrado"/>
      <sheetName val="maestría y doctorado"/>
      <sheetName val="pe_espec"/>
      <sheetName val="licenciatura"/>
      <sheetName val="15 carreras"/>
      <sheetName val="téc prof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>
        <row r="160">
          <cell r="B160">
            <v>2717</v>
          </cell>
          <cell r="C160">
            <v>2222</v>
          </cell>
          <cell r="D160">
            <v>4939</v>
          </cell>
          <cell r="E160">
            <v>5283</v>
          </cell>
          <cell r="F160">
            <v>4749</v>
          </cell>
          <cell r="G160">
            <v>10032</v>
          </cell>
          <cell r="H160">
            <v>14971</v>
          </cell>
        </row>
      </sheetData>
      <sheetData sheetId="4">
        <row r="274">
          <cell r="B274">
            <v>2797</v>
          </cell>
          <cell r="C274">
            <v>3538</v>
          </cell>
          <cell r="D274">
            <v>6335</v>
          </cell>
          <cell r="E274">
            <v>4227</v>
          </cell>
          <cell r="F274">
            <v>4377</v>
          </cell>
          <cell r="G274">
            <v>8604</v>
          </cell>
          <cell r="H274">
            <v>14939</v>
          </cell>
        </row>
      </sheetData>
      <sheetData sheetId="5">
        <row r="218">
          <cell r="B218">
            <v>18466</v>
          </cell>
          <cell r="C218">
            <v>20624</v>
          </cell>
          <cell r="D218">
            <v>39090</v>
          </cell>
          <cell r="E218">
            <v>67551</v>
          </cell>
          <cell r="F218">
            <v>71688</v>
          </cell>
          <cell r="G218">
            <v>139239</v>
          </cell>
          <cell r="H218">
            <v>178329</v>
          </cell>
        </row>
      </sheetData>
      <sheetData sheetId="6"/>
      <sheetData sheetId="7"/>
      <sheetData sheetId="8">
        <row r="8">
          <cell r="B8">
            <v>7651</v>
          </cell>
          <cell r="C8">
            <v>7824</v>
          </cell>
          <cell r="D8">
            <v>15475</v>
          </cell>
          <cell r="E8">
            <v>18277</v>
          </cell>
          <cell r="F8">
            <v>17862</v>
          </cell>
          <cell r="G8">
            <v>36139</v>
          </cell>
          <cell r="H8">
            <v>51614</v>
          </cell>
        </row>
        <row r="18">
          <cell r="B18">
            <v>8796</v>
          </cell>
          <cell r="C18">
            <v>9475</v>
          </cell>
          <cell r="D18">
            <v>18271</v>
          </cell>
          <cell r="E18">
            <v>20136</v>
          </cell>
          <cell r="F18">
            <v>20234</v>
          </cell>
          <cell r="G18">
            <v>40370</v>
          </cell>
          <cell r="H18">
            <v>58641</v>
          </cell>
        </row>
      </sheetData>
      <sheetData sheetId="9">
        <row r="9">
          <cell r="B9">
            <v>328</v>
          </cell>
          <cell r="C9">
            <v>390</v>
          </cell>
          <cell r="D9">
            <v>718</v>
          </cell>
          <cell r="E9">
            <v>758</v>
          </cell>
          <cell r="F9">
            <v>857</v>
          </cell>
          <cell r="G9">
            <v>1615</v>
          </cell>
          <cell r="H9">
            <v>2333</v>
          </cell>
        </row>
        <row r="29">
          <cell r="B29">
            <v>152</v>
          </cell>
          <cell r="C29">
            <v>86</v>
          </cell>
          <cell r="D29">
            <v>238</v>
          </cell>
          <cell r="E29">
            <v>398</v>
          </cell>
          <cell r="F29">
            <v>210</v>
          </cell>
          <cell r="G29">
            <v>608</v>
          </cell>
          <cell r="H29">
            <v>846</v>
          </cell>
        </row>
      </sheetData>
      <sheetData sheetId="10">
        <row r="8">
          <cell r="B8">
            <v>70</v>
          </cell>
          <cell r="C8">
            <v>58</v>
          </cell>
          <cell r="D8">
            <v>128</v>
          </cell>
          <cell r="E8">
            <v>17</v>
          </cell>
          <cell r="F8">
            <v>34</v>
          </cell>
          <cell r="G8">
            <v>51</v>
          </cell>
          <cell r="H8">
            <v>179</v>
          </cell>
        </row>
        <row r="22">
          <cell r="B22">
            <v>4567</v>
          </cell>
          <cell r="C22">
            <v>4580</v>
          </cell>
          <cell r="D22">
            <v>9147</v>
          </cell>
          <cell r="E22">
            <v>11403</v>
          </cell>
          <cell r="F22">
            <v>14125</v>
          </cell>
          <cell r="G22">
            <v>25528</v>
          </cell>
          <cell r="H22">
            <v>34675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56" style="1" customWidth="1"/>
    <col min="2" max="8" width="11.28515625" style="1" customWidth="1"/>
    <col min="9" max="9" width="10.85546875" style="1"/>
    <col min="10" max="15" width="11.28515625" style="1" customWidth="1"/>
    <col min="16" max="16384" width="10.85546875" style="1"/>
  </cols>
  <sheetData>
    <row r="1" spans="1:11" ht="15" customHeight="1" x14ac:dyDescent="0.2">
      <c r="A1" s="41" t="s">
        <v>23</v>
      </c>
      <c r="B1" s="41"/>
      <c r="C1" s="41"/>
      <c r="D1" s="41"/>
      <c r="E1" s="41"/>
      <c r="F1" s="41"/>
      <c r="G1" s="41"/>
      <c r="H1" s="41"/>
    </row>
    <row r="2" spans="1:11" ht="15" customHeight="1" x14ac:dyDescent="0.2">
      <c r="A2" s="41" t="s">
        <v>22</v>
      </c>
      <c r="B2" s="41"/>
      <c r="C2" s="41"/>
      <c r="D2" s="41"/>
      <c r="E2" s="41"/>
      <c r="F2" s="41"/>
      <c r="G2" s="41"/>
      <c r="H2" s="41"/>
    </row>
    <row r="3" spans="1:11" ht="13.5" customHeight="1" x14ac:dyDescent="0.2">
      <c r="A3" s="41" t="s">
        <v>21</v>
      </c>
      <c r="B3" s="41"/>
      <c r="C3" s="41"/>
      <c r="D3" s="41"/>
      <c r="E3" s="41"/>
      <c r="F3" s="41"/>
      <c r="G3" s="41"/>
      <c r="H3" s="41"/>
    </row>
    <row r="4" spans="1:11" ht="15" customHeight="1" x14ac:dyDescent="0.2">
      <c r="A4" s="40"/>
      <c r="B4" s="40"/>
      <c r="C4" s="40"/>
      <c r="D4" s="40"/>
      <c r="E4" s="40"/>
      <c r="F4" s="40"/>
      <c r="G4" s="40"/>
      <c r="H4" s="40"/>
    </row>
    <row r="5" spans="1:11" s="14" customFormat="1" ht="15" customHeight="1" x14ac:dyDescent="0.2">
      <c r="A5" s="37"/>
      <c r="B5" s="38" t="s">
        <v>20</v>
      </c>
      <c r="C5" s="38"/>
      <c r="D5" s="38"/>
      <c r="E5" s="38" t="s">
        <v>19</v>
      </c>
      <c r="F5" s="39"/>
      <c r="G5" s="38"/>
      <c r="H5" s="34" t="s">
        <v>18</v>
      </c>
    </row>
    <row r="6" spans="1:11" s="14" customFormat="1" ht="15" customHeight="1" x14ac:dyDescent="0.2">
      <c r="A6" s="37"/>
      <c r="B6" s="36" t="s">
        <v>16</v>
      </c>
      <c r="C6" s="35" t="s">
        <v>15</v>
      </c>
      <c r="D6" s="35" t="s">
        <v>17</v>
      </c>
      <c r="E6" s="35" t="s">
        <v>16</v>
      </c>
      <c r="F6" s="35" t="s">
        <v>15</v>
      </c>
      <c r="G6" s="35" t="s">
        <v>0</v>
      </c>
      <c r="H6" s="34"/>
    </row>
    <row r="7" spans="1:11" ht="9" customHeight="1" x14ac:dyDescent="0.2">
      <c r="K7" s="25"/>
    </row>
    <row r="8" spans="1:11" ht="15" customHeight="1" x14ac:dyDescent="0.2">
      <c r="A8" s="27" t="s">
        <v>4</v>
      </c>
      <c r="B8" s="26">
        <f>SUM(B9:B10)</f>
        <v>5584</v>
      </c>
      <c r="C8" s="26">
        <f>SUM(C9:C10)</f>
        <v>5818</v>
      </c>
      <c r="D8" s="26">
        <f>SUM(D9:D10)</f>
        <v>11402</v>
      </c>
      <c r="E8" s="26">
        <f>SUM(E9:E10)</f>
        <v>9527</v>
      </c>
      <c r="F8" s="26">
        <f>SUM(F9:F10)</f>
        <v>9160</v>
      </c>
      <c r="G8" s="26">
        <f>SUM(E8:F8)</f>
        <v>18687</v>
      </c>
      <c r="H8" s="26">
        <f>SUM(G8,D8)</f>
        <v>30089</v>
      </c>
    </row>
    <row r="9" spans="1:11" ht="15" customHeight="1" x14ac:dyDescent="0.2">
      <c r="A9" s="30" t="s">
        <v>14</v>
      </c>
      <c r="B9" s="31">
        <f>'[1]maestría y doctorado'!B160+[1]pe_espec!B274</f>
        <v>5514</v>
      </c>
      <c r="C9" s="31">
        <f>'[1]maestría y doctorado'!C160+[1]pe_espec!C274</f>
        <v>5760</v>
      </c>
      <c r="D9" s="31">
        <f>'[1]maestría y doctorado'!D160+[1]pe_espec!D274</f>
        <v>11274</v>
      </c>
      <c r="E9" s="31">
        <f>'[1]maestría y doctorado'!E160+[1]pe_espec!E274</f>
        <v>9510</v>
      </c>
      <c r="F9" s="31">
        <f>'[1]maestría y doctorado'!F160+[1]pe_espec!F274</f>
        <v>9126</v>
      </c>
      <c r="G9" s="31">
        <f>'[1]maestría y doctorado'!G160+[1]pe_espec!G274</f>
        <v>18636</v>
      </c>
      <c r="H9" s="31">
        <f>'[1]maestría y doctorado'!H160+[1]pe_espec!H274</f>
        <v>29910</v>
      </c>
    </row>
    <row r="10" spans="1:11" ht="15" customHeight="1" x14ac:dyDescent="0.2">
      <c r="A10" s="30" t="s">
        <v>13</v>
      </c>
      <c r="B10" s="29">
        <f>[1]suayed!B8</f>
        <v>70</v>
      </c>
      <c r="C10" s="29">
        <f>[1]suayed!C8</f>
        <v>58</v>
      </c>
      <c r="D10" s="29">
        <f>[1]suayed!D8</f>
        <v>128</v>
      </c>
      <c r="E10" s="29">
        <f>[1]suayed!E8</f>
        <v>17</v>
      </c>
      <c r="F10" s="29">
        <f>[1]suayed!F8</f>
        <v>34</v>
      </c>
      <c r="G10" s="29">
        <f>[1]suayed!G8</f>
        <v>51</v>
      </c>
      <c r="H10" s="29">
        <f>[1]suayed!H8</f>
        <v>179</v>
      </c>
    </row>
    <row r="11" spans="1:11" ht="15" customHeight="1" x14ac:dyDescent="0.2">
      <c r="A11" s="27" t="s">
        <v>3</v>
      </c>
      <c r="B11" s="26">
        <f>+B12+B13</f>
        <v>23033</v>
      </c>
      <c r="C11" s="26">
        <f>+C12+C13</f>
        <v>25204</v>
      </c>
      <c r="D11" s="26">
        <f>+D12+D13</f>
        <v>48237</v>
      </c>
      <c r="E11" s="26">
        <f>+E12+E13</f>
        <v>78954</v>
      </c>
      <c r="F11" s="26">
        <f>+F12+F13</f>
        <v>85813</v>
      </c>
      <c r="G11" s="26">
        <f>SUM(E11:F11)</f>
        <v>164767</v>
      </c>
      <c r="H11" s="26">
        <f>SUM(G11,D11)</f>
        <v>213004</v>
      </c>
      <c r="I11" s="2"/>
      <c r="J11" s="19"/>
    </row>
    <row r="12" spans="1:11" ht="15" customHeight="1" x14ac:dyDescent="0.2">
      <c r="A12" s="30" t="s">
        <v>14</v>
      </c>
      <c r="B12" s="31">
        <f>[1]licenciatura!B218</f>
        <v>18466</v>
      </c>
      <c r="C12" s="31">
        <f>[1]licenciatura!C218</f>
        <v>20624</v>
      </c>
      <c r="D12" s="31">
        <f>[1]licenciatura!D218</f>
        <v>39090</v>
      </c>
      <c r="E12" s="31">
        <f>[1]licenciatura!E218</f>
        <v>67551</v>
      </c>
      <c r="F12" s="31">
        <f>[1]licenciatura!F218</f>
        <v>71688</v>
      </c>
      <c r="G12" s="31">
        <f>[1]licenciatura!G218</f>
        <v>139239</v>
      </c>
      <c r="H12" s="31">
        <f>[1]licenciatura!H218</f>
        <v>178329</v>
      </c>
      <c r="I12" s="2"/>
      <c r="J12" s="2"/>
    </row>
    <row r="13" spans="1:11" ht="15" customHeight="1" x14ac:dyDescent="0.2">
      <c r="A13" s="30" t="s">
        <v>13</v>
      </c>
      <c r="B13" s="31">
        <f>[1]suayed!B22</f>
        <v>4567</v>
      </c>
      <c r="C13" s="31">
        <f>[1]suayed!C22</f>
        <v>4580</v>
      </c>
      <c r="D13" s="31">
        <f>[1]suayed!D22</f>
        <v>9147</v>
      </c>
      <c r="E13" s="31">
        <f>[1]suayed!E22</f>
        <v>11403</v>
      </c>
      <c r="F13" s="31">
        <f>[1]suayed!F22</f>
        <v>14125</v>
      </c>
      <c r="G13" s="31">
        <f>[1]suayed!G22</f>
        <v>25528</v>
      </c>
      <c r="H13" s="31">
        <f>[1]suayed!H22</f>
        <v>34675</v>
      </c>
    </row>
    <row r="14" spans="1:11" ht="15" customHeight="1" x14ac:dyDescent="0.2">
      <c r="A14" s="33" t="s">
        <v>12</v>
      </c>
      <c r="B14" s="32">
        <v>0</v>
      </c>
      <c r="C14" s="32">
        <v>0</v>
      </c>
      <c r="D14" s="32">
        <v>0</v>
      </c>
      <c r="E14" s="32">
        <v>1</v>
      </c>
      <c r="F14" s="32">
        <v>2</v>
      </c>
      <c r="G14" s="32">
        <v>3</v>
      </c>
      <c r="H14" s="32">
        <v>3</v>
      </c>
    </row>
    <row r="15" spans="1:11" ht="15" customHeight="1" x14ac:dyDescent="0.2">
      <c r="A15" s="27" t="s">
        <v>2</v>
      </c>
      <c r="B15" s="26">
        <f>+B16+B17+B18</f>
        <v>16775</v>
      </c>
      <c r="C15" s="26">
        <f>+C16+C17+C18</f>
        <v>17689</v>
      </c>
      <c r="D15" s="26">
        <f>+D16+D17+D18</f>
        <v>34464</v>
      </c>
      <c r="E15" s="26">
        <f>+E16+E17+E18</f>
        <v>39171</v>
      </c>
      <c r="F15" s="26">
        <f>+F16+F17+F18</f>
        <v>38953</v>
      </c>
      <c r="G15" s="26">
        <f>SUM(E15:F15)</f>
        <v>78124</v>
      </c>
      <c r="H15" s="26">
        <f>SUM(G15,D15)</f>
        <v>112588</v>
      </c>
      <c r="I15" s="25"/>
      <c r="J15" s="14"/>
      <c r="K15" s="14"/>
    </row>
    <row r="16" spans="1:11" ht="15" customHeight="1" x14ac:dyDescent="0.2">
      <c r="A16" s="30" t="s">
        <v>11</v>
      </c>
      <c r="B16" s="31">
        <f>[1]bachillerato!B8</f>
        <v>7651</v>
      </c>
      <c r="C16" s="31">
        <f>[1]bachillerato!C8</f>
        <v>7824</v>
      </c>
      <c r="D16" s="31">
        <f>[1]bachillerato!D8</f>
        <v>15475</v>
      </c>
      <c r="E16" s="31">
        <f>[1]bachillerato!E8</f>
        <v>18277</v>
      </c>
      <c r="F16" s="31">
        <f>[1]bachillerato!F8</f>
        <v>17862</v>
      </c>
      <c r="G16" s="31">
        <f>[1]bachillerato!G8</f>
        <v>36139</v>
      </c>
      <c r="H16" s="31">
        <f>[1]bachillerato!H8</f>
        <v>51614</v>
      </c>
      <c r="I16" s="14"/>
      <c r="J16" s="14"/>
      <c r="K16" s="14"/>
    </row>
    <row r="17" spans="1:14" ht="15" customHeight="1" x14ac:dyDescent="0.2">
      <c r="A17" s="30" t="s">
        <v>10</v>
      </c>
      <c r="B17" s="31">
        <f>[1]bachillerato!B18</f>
        <v>8796</v>
      </c>
      <c r="C17" s="31">
        <f>[1]bachillerato!C18</f>
        <v>9475</v>
      </c>
      <c r="D17" s="31">
        <f>[1]bachillerato!D18</f>
        <v>18271</v>
      </c>
      <c r="E17" s="31">
        <f>[1]bachillerato!E18</f>
        <v>20136</v>
      </c>
      <c r="F17" s="31">
        <f>[1]bachillerato!F18</f>
        <v>20234</v>
      </c>
      <c r="G17" s="31">
        <f>[1]bachillerato!G18</f>
        <v>40370</v>
      </c>
      <c r="H17" s="31">
        <f>[1]bachillerato!H18</f>
        <v>58641</v>
      </c>
      <c r="I17" s="14"/>
      <c r="J17" s="28"/>
      <c r="K17" s="14"/>
    </row>
    <row r="18" spans="1:14" ht="15" customHeight="1" x14ac:dyDescent="0.2">
      <c r="A18" s="30" t="s">
        <v>9</v>
      </c>
      <c r="B18" s="29">
        <f>'[1]inic y prop'!B9</f>
        <v>328</v>
      </c>
      <c r="C18" s="29">
        <f>'[1]inic y prop'!C9</f>
        <v>390</v>
      </c>
      <c r="D18" s="29">
        <f>'[1]inic y prop'!D9</f>
        <v>718</v>
      </c>
      <c r="E18" s="29">
        <f>'[1]inic y prop'!E9</f>
        <v>758</v>
      </c>
      <c r="F18" s="29">
        <f>'[1]inic y prop'!F9</f>
        <v>857</v>
      </c>
      <c r="G18" s="29">
        <f>'[1]inic y prop'!G9</f>
        <v>1615</v>
      </c>
      <c r="H18" s="29">
        <f>'[1]inic y prop'!H9</f>
        <v>2333</v>
      </c>
      <c r="I18" s="14"/>
      <c r="J18" s="28"/>
      <c r="K18" s="14"/>
    </row>
    <row r="19" spans="1:14" ht="15" customHeight="1" x14ac:dyDescent="0.2">
      <c r="A19" s="27" t="s">
        <v>8</v>
      </c>
      <c r="B19" s="26">
        <f>'[1]inic y prop'!B29</f>
        <v>152</v>
      </c>
      <c r="C19" s="26">
        <f>'[1]inic y prop'!C29</f>
        <v>86</v>
      </c>
      <c r="D19" s="26">
        <f>'[1]inic y prop'!D29</f>
        <v>238</v>
      </c>
      <c r="E19" s="26">
        <f>'[1]inic y prop'!E29</f>
        <v>398</v>
      </c>
      <c r="F19" s="26">
        <f>'[1]inic y prop'!F29</f>
        <v>210</v>
      </c>
      <c r="G19" s="26">
        <f>'[1]inic y prop'!G29</f>
        <v>608</v>
      </c>
      <c r="H19" s="26">
        <f>'[1]inic y prop'!H29</f>
        <v>846</v>
      </c>
      <c r="I19" s="25"/>
      <c r="J19" s="14"/>
      <c r="K19" s="24"/>
      <c r="L19" s="23"/>
      <c r="M19" s="14"/>
    </row>
    <row r="20" spans="1:14" ht="9" customHeight="1" x14ac:dyDescent="0.2">
      <c r="A20" s="14"/>
      <c r="B20" s="11"/>
      <c r="C20" s="11"/>
      <c r="D20" s="11"/>
      <c r="E20" s="11"/>
      <c r="F20" s="11"/>
      <c r="G20" s="11"/>
      <c r="H20" s="11"/>
      <c r="I20" s="14"/>
      <c r="J20" s="14"/>
      <c r="K20" s="14"/>
    </row>
    <row r="21" spans="1:14" ht="15" customHeight="1" x14ac:dyDescent="0.2">
      <c r="A21" s="22" t="s">
        <v>7</v>
      </c>
      <c r="B21" s="21">
        <f>SUM(B8,B11,B14,B15,B19)</f>
        <v>45544</v>
      </c>
      <c r="C21" s="21">
        <f>SUM(C8,C11,C14,C15,C19)</f>
        <v>48797</v>
      </c>
      <c r="D21" s="21">
        <f>SUM(D8,D11,D14,D15,D19)</f>
        <v>94341</v>
      </c>
      <c r="E21" s="21">
        <f>SUM(E8,E11,E14,E15,E19)</f>
        <v>128051</v>
      </c>
      <c r="F21" s="21">
        <f>SUM(F8,F11,F14,F15,F19)</f>
        <v>134138</v>
      </c>
      <c r="G21" s="21">
        <f>SUM(G8,G11,G14,G15,G19)</f>
        <v>262189</v>
      </c>
      <c r="H21" s="21">
        <f>SUM(H8,H11,H14,H15,H19)</f>
        <v>356530</v>
      </c>
      <c r="I21" s="20"/>
      <c r="J21" s="19"/>
      <c r="K21" s="18"/>
      <c r="L21" s="17"/>
      <c r="M21" s="17"/>
      <c r="N21" s="16"/>
    </row>
    <row r="22" spans="1:14" ht="12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4" x14ac:dyDescent="0.2">
      <c r="A23" s="15" t="s">
        <v>6</v>
      </c>
      <c r="F23" s="2"/>
      <c r="G23" s="2"/>
      <c r="H23" s="2"/>
      <c r="I23" s="14"/>
      <c r="J23" s="14"/>
      <c r="K23" s="14"/>
    </row>
    <row r="24" spans="1:14" ht="12" customHeight="1" x14ac:dyDescent="0.2"/>
    <row r="25" spans="1:14" x14ac:dyDescent="0.2">
      <c r="A25" s="13" t="s">
        <v>5</v>
      </c>
    </row>
    <row r="26" spans="1:14" x14ac:dyDescent="0.2">
      <c r="E26" s="12" t="s">
        <v>4</v>
      </c>
      <c r="F26" s="11">
        <f>SUM(H8)</f>
        <v>30089</v>
      </c>
      <c r="G26" s="10">
        <f>+F26/$F$29*100</f>
        <v>8.4595466162094688</v>
      </c>
    </row>
    <row r="27" spans="1:14" x14ac:dyDescent="0.2">
      <c r="E27" s="12" t="s">
        <v>3</v>
      </c>
      <c r="F27" s="11">
        <f>SUM(H11)</f>
        <v>213004</v>
      </c>
      <c r="G27" s="10">
        <f>+F27/$F$29*100</f>
        <v>59.886246383697753</v>
      </c>
    </row>
    <row r="28" spans="1:14" x14ac:dyDescent="0.2">
      <c r="E28" s="8" t="s">
        <v>2</v>
      </c>
      <c r="F28" s="11">
        <f>SUM(H15)</f>
        <v>112588</v>
      </c>
      <c r="G28" s="10">
        <f>+F28/$F$29*100</f>
        <v>31.654207000092782</v>
      </c>
    </row>
    <row r="29" spans="1:14" x14ac:dyDescent="0.2">
      <c r="E29" s="6"/>
      <c r="F29" s="7">
        <f>SUM(F26:F28)</f>
        <v>355681</v>
      </c>
      <c r="G29" s="10">
        <f>+F29/$F$29*100</f>
        <v>100</v>
      </c>
    </row>
    <row r="30" spans="1:14" x14ac:dyDescent="0.2">
      <c r="E30" s="6" t="s">
        <v>1</v>
      </c>
      <c r="F30" s="9">
        <v>809</v>
      </c>
      <c r="G30" s="8"/>
    </row>
    <row r="31" spans="1:14" x14ac:dyDescent="0.2">
      <c r="E31" s="6" t="s">
        <v>0</v>
      </c>
      <c r="F31" s="7">
        <f>SUM(F29:F30)</f>
        <v>356490</v>
      </c>
      <c r="G31" s="6"/>
      <c r="H31" s="5"/>
    </row>
    <row r="38" spans="2:8" x14ac:dyDescent="0.2">
      <c r="B38" s="4"/>
      <c r="C38" s="4"/>
      <c r="D38" s="4"/>
      <c r="E38" s="4"/>
      <c r="F38" s="4"/>
      <c r="G38" s="4"/>
      <c r="H38" s="4"/>
    </row>
    <row r="39" spans="2:8" x14ac:dyDescent="0.2">
      <c r="B39" s="3"/>
      <c r="C39" s="3"/>
      <c r="D39" s="3"/>
      <c r="E39" s="3"/>
      <c r="F39" s="3"/>
      <c r="G39" s="3"/>
      <c r="H39" s="3"/>
    </row>
    <row r="40" spans="2:8" x14ac:dyDescent="0.2">
      <c r="B40"/>
      <c r="C40"/>
      <c r="D40"/>
      <c r="E40"/>
      <c r="F40"/>
      <c r="G40"/>
      <c r="H40"/>
    </row>
    <row r="41" spans="2:8" x14ac:dyDescent="0.2">
      <c r="B41" s="2"/>
      <c r="C41" s="2"/>
      <c r="D41" s="2"/>
      <c r="E41" s="2"/>
      <c r="F41" s="2"/>
      <c r="G41" s="2"/>
      <c r="H41" s="2"/>
    </row>
  </sheetData>
  <mergeCells count="4">
    <mergeCell ref="A1:H1"/>
    <mergeCell ref="A2:H2"/>
    <mergeCell ref="A3:H3"/>
    <mergeCell ref="H5:H6"/>
  </mergeCells>
  <printOptions horizontalCentered="1"/>
  <pageMargins left="0.51" right="0.51" top="0.79" bottom="0.79" header="0.59" footer="0.51"/>
  <pageSetup scale="75" orientation="landscape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2019-07-10T01:33:39Z</dcterms:created>
  <dcterms:modified xsi:type="dcterms:W3CDTF">2019-07-10T01:34:27Z</dcterms:modified>
</cp:coreProperties>
</file>