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45" windowHeight="5100" tabRatio="601" activeTab="1"/>
  </bookViews>
  <sheets>
    <sheet name="personas" sheetId="1" r:id="rId1"/>
    <sheet name="nombramientos" sheetId="2" r:id="rId2"/>
    <sheet name="categoría" sheetId="3" r:id="rId3"/>
    <sheet name="antigüedad edad" sheetId="4" r:id="rId4"/>
    <sheet name="investigación" sheetId="5" r:id="rId5"/>
    <sheet name="educación superior" sheetId="6" r:id="rId6"/>
    <sheet name="media superior" sheetId="7" r:id="rId7"/>
    <sheet name="otras dependencias" sheetId="8" r:id="rId8"/>
    <sheet name="académicos x dep" sheetId="9" r:id="rId9"/>
    <sheet name="escolaridad" sheetId="10" r:id="rId10"/>
  </sheets>
  <externalReferences>
    <externalReference r:id="rId13"/>
    <externalReference r:id="rId14"/>
  </externalReferences>
  <definedNames>
    <definedName name="_xlnm.Print_Area" localSheetId="3">'antigüedad edad'!$A$1:$L$53</definedName>
    <definedName name="_xlnm.Print_Area" localSheetId="2">'categoría'!$A$1:$H$56</definedName>
    <definedName name="DATABASE" localSheetId="3">'[2]paxprog'!#REF!</definedName>
    <definedName name="_xlnm.Print_Titles" localSheetId="8">'académicos x dep'!$1:$8</definedName>
    <definedName name="_xlnm.Print_Titles" localSheetId="5">'educación superior'!$2:$9</definedName>
    <definedName name="_xlnm.Print_Titles" localSheetId="6">'media superior'!$2:$9</definedName>
  </definedNames>
  <calcPr fullCalcOnLoad="1"/>
</workbook>
</file>

<file path=xl/sharedStrings.xml><?xml version="1.0" encoding="utf-8"?>
<sst xmlns="http://schemas.openxmlformats.org/spreadsheetml/2006/main" count="491" uniqueCount="242">
  <si>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</si>
  <si>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t>NOMBRAMIENTOS ACADÉMICOS EN PLANTELES DE BACHILLERATO</t>
  </si>
  <si>
    <t>NOMBRAMIENTOS ACADÉMICOS EN FACULTADES Y ESCUELAS DE EDUCACIÓN SUPERIOR</t>
  </si>
  <si>
    <t>NOMBRAMIENTOS ACADÉMICOS EN INSTITUTOS Y CENTROS DE INVESTIGACIÓN</t>
  </si>
  <si>
    <t>NOMBRAMIENTOS ACADÉMICOS EN OTRAS DEPENDENCIAS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</si>
  <si>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</si>
  <si>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PERSONAL POR FIGURA ACADÉMICA</t>
  </si>
  <si>
    <t>DOCENCIA</t>
  </si>
  <si>
    <t>Subsistema / Dependencia</t>
  </si>
  <si>
    <t>INSTITUTOS Y CENTROS DE INVESTIGACIÓN CIENTÍFICA</t>
  </si>
  <si>
    <t>INSTITUTOS Y CENTROS DE INVESTIGACIÓN HUMANÍSTICA</t>
  </si>
  <si>
    <t>Figura Académica</t>
  </si>
  <si>
    <t>Función Sustantiva / Categoría</t>
  </si>
  <si>
    <t>PERSONAL ACADÉMICO DE CARRERA</t>
  </si>
  <si>
    <t>PERSONAL ACADÉMICO DE ASIGNATURA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</si>
  <si>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</si>
  <si>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</si>
  <si>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</si>
  <si>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</si>
  <si>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</si>
  <si>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</si>
  <si>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</si>
  <si>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</si>
  <si>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</si>
  <si>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</si>
  <si>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</si>
  <si>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</si>
  <si>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</si>
  <si>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</si>
  <si>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</si>
  <si>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</si>
  <si>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</si>
  <si>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</si>
  <si>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</si>
  <si>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</si>
  <si>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</si>
  <si>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</si>
  <si>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</si>
  <si>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Centro de Ciencias Genómicas</t>
  </si>
  <si>
    <r>
      <t>Otros</t>
    </r>
    <r>
      <rPr>
        <vertAlign val="superscript"/>
        <sz val="8"/>
        <rFont val="Arial"/>
        <family val="2"/>
      </rPr>
      <t>a</t>
    </r>
  </si>
  <si>
    <r>
      <t>OTROS</t>
    </r>
    <r>
      <rPr>
        <b/>
        <vertAlign val="superscript"/>
        <sz val="10"/>
        <rFont val="Arial"/>
        <family val="2"/>
      </rPr>
      <t>a</t>
    </r>
  </si>
  <si>
    <t>UNAM. PERSONAL ACADÉMICO</t>
  </si>
  <si>
    <t>Profesor de Asignatura</t>
  </si>
  <si>
    <t>Profesor de Carrera</t>
  </si>
  <si>
    <t>Técnico Académico</t>
  </si>
  <si>
    <t>Investigador de Carrera</t>
  </si>
  <si>
    <t>A</t>
  </si>
  <si>
    <t>B</t>
  </si>
  <si>
    <t>Instituto de Ciencias Físicas</t>
  </si>
  <si>
    <t>Instituto de Investigaciones sobre la Universidad y la Educación</t>
  </si>
  <si>
    <t>Programa Universitario México, Nación Multicultural</t>
  </si>
  <si>
    <t>Ayudantes</t>
  </si>
  <si>
    <t>Institutos y Centros de Investigación Humanística</t>
  </si>
  <si>
    <t>Institutos y Centros de Investigación Científica</t>
  </si>
  <si>
    <t>Personas</t>
  </si>
  <si>
    <r>
      <t>Otros</t>
    </r>
    <r>
      <rPr>
        <vertAlign val="superscript"/>
        <sz val="10"/>
        <rFont val="Arial"/>
        <family val="2"/>
      </rPr>
      <t>b</t>
    </r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</si>
  <si>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</si>
  <si>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</si>
  <si>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</si>
  <si>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</si>
  <si>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</si>
  <si>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</si>
  <si>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</si>
  <si>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</si>
  <si>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</si>
  <si>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</si>
  <si>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</si>
  <si>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</si>
  <si>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</si>
  <si>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</si>
  <si>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</si>
  <si>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</si>
  <si>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</si>
  <si>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</si>
  <si>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</si>
  <si>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</si>
  <si>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</si>
  <si>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</si>
  <si>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</si>
  <si>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</si>
  <si>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</si>
  <si>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</si>
  <si>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</si>
  <si>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</si>
  <si>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Escuela Nacional Preparatoria</t>
  </si>
  <si>
    <t>Colegio de Ciencias y Humanidades</t>
  </si>
  <si>
    <t>Escuelas</t>
  </si>
  <si>
    <t>Facultades</t>
  </si>
  <si>
    <t>Unidades Multidisciplinarias</t>
  </si>
  <si>
    <t>T O T A L</t>
  </si>
  <si>
    <t>Nombramientos</t>
  </si>
  <si>
    <t>Profesor de Asignatura "A"</t>
  </si>
  <si>
    <t>Profesor de Asignatura "B"</t>
  </si>
  <si>
    <t>Ayudante de Profesor "A"</t>
  </si>
  <si>
    <t>Ayudante de Profesor "B"</t>
  </si>
  <si>
    <t>Profesor de Carrera "T.C."</t>
  </si>
  <si>
    <t>Profesor de Carrera "M.T."</t>
  </si>
  <si>
    <t>Técnico Académico "T.C."</t>
  </si>
  <si>
    <t>Técnico Académico "M.T."</t>
  </si>
  <si>
    <t>Investigador de Carrera "T.C."</t>
  </si>
  <si>
    <t>Investigador de Carrera "M.T."</t>
  </si>
  <si>
    <t>Ayudante de Investigador "T.C."</t>
  </si>
  <si>
    <t>Ayudante de Investigador "M.T."</t>
  </si>
  <si>
    <t xml:space="preserve">     Total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</si>
  <si>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</si>
  <si>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</si>
  <si>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</si>
  <si>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</si>
  <si>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</si>
  <si>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Facultad de Estudios Superiores Aragón</t>
  </si>
  <si>
    <t>Instituto de Investigaciones Históricas</t>
  </si>
  <si>
    <t>Instituto de Investigaciones Jurídicas</t>
  </si>
  <si>
    <t>Instituto de Investigaciones Sociales</t>
  </si>
  <si>
    <t>OTRAS DEPENDENCIAS</t>
  </si>
  <si>
    <t>T.C.</t>
  </si>
  <si>
    <t>M.T.</t>
  </si>
  <si>
    <t>COLEGIO DE CIENCIAS Y HUMANIDADES</t>
  </si>
  <si>
    <t>INVESTIGACIÓN</t>
  </si>
  <si>
    <t xml:space="preserve"> </t>
  </si>
  <si>
    <t>PERSONAL ACADÉMICO POR SUBSISTEMA</t>
  </si>
  <si>
    <t>PERSONAL ACADÉMICO POR CATEGORÍA</t>
  </si>
  <si>
    <t>Programa Universitario de Estudios de Género</t>
  </si>
  <si>
    <t>Facultad de Estudios Superiores Iztacala</t>
  </si>
  <si>
    <t>Subsistema</t>
  </si>
  <si>
    <t>Dependencia</t>
  </si>
  <si>
    <t>Centro de Ciencias Aplicadas y Desarrollo Tecnológico</t>
  </si>
  <si>
    <t>Instituto de Neurobiología</t>
  </si>
  <si>
    <t>Centro de Física Aplicada y Tecnología Avanzada</t>
  </si>
  <si>
    <t>Centro de Geociencias</t>
  </si>
  <si>
    <t>Hombres</t>
  </si>
  <si>
    <t>Mujeres</t>
  </si>
  <si>
    <t>Centro de Investigaciones en Ecosistemas</t>
  </si>
  <si>
    <t>Centro de Radioastronomía y Astrofísica</t>
  </si>
  <si>
    <t>Facultad de Estudios Superiores Acatlán</t>
  </si>
  <si>
    <t>Otros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</si>
  <si>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</si>
  <si>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</si>
  <si>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</si>
  <si>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</si>
  <si>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</si>
  <si>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</si>
  <si>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</si>
  <si>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</si>
  <si>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</si>
  <si>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</si>
  <si>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Profesor</t>
  </si>
  <si>
    <t>Investigador</t>
  </si>
  <si>
    <t>Total</t>
  </si>
  <si>
    <t>Centro de Ciencias de la Atmósfera</t>
  </si>
  <si>
    <t>Centro de Investigación en Energía</t>
  </si>
  <si>
    <t>NOMBRAMIENTOS POR FIGURA ACADÉMICA</t>
  </si>
  <si>
    <t>NOMBRAMIENTOS ACADÉMICOS POR SUBSISTEMA</t>
  </si>
  <si>
    <r>
      <t>Otras dependencias</t>
    </r>
    <r>
      <rPr>
        <vertAlign val="superscript"/>
        <sz val="10"/>
        <rFont val="Arial"/>
        <family val="2"/>
      </rPr>
      <t>c</t>
    </r>
  </si>
  <si>
    <r>
      <t>Otros</t>
    </r>
    <r>
      <rPr>
        <vertAlign val="superscript"/>
        <sz val="10"/>
        <rFont val="Arial"/>
        <family val="2"/>
      </rPr>
      <t>c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</si>
  <si>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</si>
  <si>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Otras dependencias</t>
    </r>
    <r>
      <rPr>
        <vertAlign val="superscript"/>
        <sz val="10"/>
        <rFont val="Arial"/>
        <family val="2"/>
      </rPr>
      <t>d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</si>
  <si>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 y Educación a Distancia.</t>
    </r>
  </si>
  <si>
    <r>
      <t>c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a la Coordinación de Universidad Abierta y Educación a Distancia.</t>
    </r>
  </si>
  <si>
    <r>
      <t>Personas</t>
    </r>
    <r>
      <rPr>
        <vertAlign val="superscript"/>
        <sz val="8"/>
        <rFont val="Arial"/>
        <family val="2"/>
      </rPr>
      <t>a</t>
    </r>
  </si>
  <si>
    <t>Académicos de carrera de tiempo completo</t>
  </si>
  <si>
    <t>Centro de Investigaciones sobre América Latina y el Caribe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</si>
  <si>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entidades o dependencias, por ello no se incluyen los totales por subsistema.</t>
    </r>
  </si>
  <si>
    <t>Centro de Nanociencias y Nanotecnología</t>
  </si>
  <si>
    <r>
      <t>Ayudantes</t>
    </r>
    <r>
      <rPr>
        <vertAlign val="superscript"/>
        <sz val="10"/>
        <rFont val="Arial"/>
        <family val="2"/>
      </rPr>
      <t>b</t>
    </r>
  </si>
  <si>
    <r>
      <t>Ayudantes</t>
    </r>
    <r>
      <rPr>
        <vertAlign val="superscript"/>
        <sz val="10"/>
        <rFont val="Arial"/>
        <family val="2"/>
      </rPr>
      <t>a</t>
    </r>
  </si>
  <si>
    <t>Centro Peninsular en Humanidades y Ciencias Sociales</t>
  </si>
  <si>
    <t>Programa Universitario de Estudios de Genero</t>
  </si>
  <si>
    <t>Centro de Investigaciones en Geografía Ambiental</t>
  </si>
  <si>
    <t>Programas Complementarios a la Docencia e Investigación</t>
  </si>
  <si>
    <t>Servicios de Planeación, Administrativos y Jurídicos</t>
  </si>
  <si>
    <t>Dirección General del Colegio de Ciencias y Humanidades</t>
  </si>
  <si>
    <t>Investigación</t>
  </si>
  <si>
    <t>Académico en</t>
  </si>
  <si>
    <t>de Carrera</t>
  </si>
  <si>
    <t>Técnico</t>
  </si>
  <si>
    <t>Ayudante</t>
  </si>
  <si>
    <t>de</t>
  </si>
  <si>
    <t>en Docencia</t>
  </si>
  <si>
    <t>en Investigación</t>
  </si>
  <si>
    <t xml:space="preserve">Coordinación del Sistema de Universidad Abierta y </t>
  </si>
  <si>
    <t>Educación a Distancia</t>
  </si>
  <si>
    <t>Carrera</t>
  </si>
  <si>
    <t xml:space="preserve">Técnico </t>
  </si>
  <si>
    <t>Académico</t>
  </si>
  <si>
    <t>Asignatura</t>
  </si>
  <si>
    <t>Órganos de Extensión Universitaria</t>
  </si>
  <si>
    <r>
      <t>c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</si>
  <si>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</si>
  <si>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</si>
  <si>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>PERSONAL ACADÉMICO DE CARRERA POR SUBSISTEMA Y NIVEL DE ESTUDIOS</t>
  </si>
  <si>
    <t>Grupos de dependencias</t>
  </si>
  <si>
    <t>Licenciatura</t>
  </si>
  <si>
    <t>Especialización</t>
  </si>
  <si>
    <t>Maestría</t>
  </si>
  <si>
    <t>Doctorado</t>
  </si>
  <si>
    <t>Bachillerato</t>
  </si>
  <si>
    <t>Educación superior</t>
  </si>
  <si>
    <t>FUENTE: DGAPA, UNAM.</t>
  </si>
  <si>
    <t>Investigación científica</t>
  </si>
  <si>
    <t>Investigación en humanidades</t>
  </si>
  <si>
    <t>FUENTE: DGAPA, UNAM</t>
  </si>
  <si>
    <r>
      <t>a</t>
    </r>
    <r>
      <rPr>
        <sz val="8"/>
        <rFont val="Arial"/>
        <family val="2"/>
      </rPr>
      <t xml:space="preserve">  Se refiere a profesores de carrera.</t>
    </r>
  </si>
  <si>
    <r>
      <t>b</t>
    </r>
    <r>
      <rPr>
        <sz val="8"/>
        <rFont val="Arial"/>
        <family val="2"/>
      </rPr>
      <t xml:space="preserve">  Se refiere a investigadores de carrera.</t>
    </r>
  </si>
  <si>
    <t>FUENTES: Dirección General de Asuntos del Personal Académico, UNAM.</t>
  </si>
  <si>
    <t xml:space="preserve">   Coordinación de la Investigación Científica, UNAM.</t>
  </si>
  <si>
    <t xml:space="preserve">   Coordinación de Humanidades, UNAM.</t>
  </si>
  <si>
    <t>Subsistema / Entidad académica</t>
  </si>
  <si>
    <t>UNAM. PERSONAL ACADÉMICO 2009</t>
  </si>
  <si>
    <t>FUENTE: Nómina de la quincena 14 de 2009, Dirección General de Personal, UNAM.</t>
  </si>
  <si>
    <t>NOMBRAMIENTOS DEL PERSONAL ACADÉMICO 2009</t>
  </si>
  <si>
    <t>Personal Académico por Antigüedad</t>
  </si>
  <si>
    <t>Hasta 2</t>
  </si>
  <si>
    <t>3-5</t>
  </si>
  <si>
    <t>6-8</t>
  </si>
  <si>
    <t>9-11</t>
  </si>
  <si>
    <t>12-14</t>
  </si>
  <si>
    <t>15-17</t>
  </si>
  <si>
    <t>18-20</t>
  </si>
  <si>
    <t>21-23</t>
  </si>
  <si>
    <t>24-26</t>
  </si>
  <si>
    <t>27-29</t>
  </si>
  <si>
    <t>30 ó más</t>
  </si>
  <si>
    <t>Personal Académico por Grupos de Edad</t>
  </si>
  <si>
    <t>Hasta 24</t>
  </si>
  <si>
    <t>25 a 29</t>
  </si>
  <si>
    <t>30 a 34</t>
  </si>
  <si>
    <t>35 a 39</t>
  </si>
  <si>
    <t>40 a 44</t>
  </si>
  <si>
    <t xml:space="preserve">                        </t>
  </si>
  <si>
    <t>45 a 49</t>
  </si>
  <si>
    <t>50 a 54</t>
  </si>
  <si>
    <t>55 a 59</t>
  </si>
  <si>
    <t>60 a 64</t>
  </si>
  <si>
    <t>65 a 69</t>
  </si>
  <si>
    <t>Más de 70</t>
  </si>
  <si>
    <t>EDAD Y PERMANENCIA DEL PERSONAL ACADÉMICO 2009</t>
  </si>
  <si>
    <t>FUENTE: Nómina de la quincena 14 del 2009, Dirección General de Personal, UNAM.</t>
  </si>
  <si>
    <t>Coordinación del Sistema Universidad Abierta y Educación a Distancia</t>
  </si>
  <si>
    <t>ESCOLARIDAD DEL PERSONAL ACADÉMICO DE CARRERA 2009</t>
  </si>
  <si>
    <r>
      <t>a</t>
    </r>
    <r>
      <rPr>
        <sz val="8"/>
        <rFont val="Arial"/>
        <family val="2"/>
      </rPr>
      <t xml:space="preserve"> Se refiere al número de académicos dentro una misma figura o subsistema, sin duplicidad alguna. Puede ocurrir duplicidad de académicos entre figuras o subsistemas (véase personal académico en el Glosario.</t>
    </r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</si>
  <si>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personal académico en el Glosario.</t>
    </r>
  </si>
  <si>
    <t>Otras dependencias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</si>
</sst>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N$&quot;\ #,##0_);[Red]\(&quot;N$&quot;\ #,##0\)"/>
    <numFmt numFmtId="166" formatCode="0.0"/>
    <numFmt numFmtId="167" formatCode="#,##0.0"/>
    <numFmt numFmtId="168" formatCode="0.0%"/>
    <numFmt numFmtId="169" formatCode="0.000"/>
    <numFmt numFmtId="170" formatCode="[$-80A]dddd\,\ dd&quot; de &quot;mmmm&quot; de &quot;yyyy"/>
    <numFmt numFmtId="171" formatCode="[$-80A]hh:mm:ss\ AM/PM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00"/>
    <numFmt numFmtId="178" formatCode="0.000000"/>
    <numFmt numFmtId="179" formatCode="0.00000"/>
    <numFmt numFmtId="180" formatCode="0.0000"/>
  </numFmts>
  <fonts count="6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22"/>
      <name val="Arial"/>
      <family val="2"/>
    </font>
    <font>
      <sz val="10"/>
      <color indexed="22"/>
      <name val="Helv"/>
      <family val="0"/>
    </font>
    <font>
      <sz val="10"/>
      <color indexed="9"/>
      <name val="Arial"/>
      <family val="2"/>
    </font>
    <font>
      <sz val="10"/>
      <name val="MS Sans Serif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2"/>
      <color indexed="8"/>
      <name val="Arial"/>
      <family val="0"/>
    </font>
    <font>
      <b/>
      <vertAlign val="superscript"/>
      <sz val="2"/>
      <color indexed="8"/>
      <name val="Arial"/>
      <family val="0"/>
    </font>
    <font>
      <b/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11" fillId="0" borderId="11" xfId="0" applyNumberFormat="1" applyFont="1" applyBorder="1" applyAlignment="1">
      <alignment/>
    </xf>
    <xf numFmtId="1" fontId="5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1" fontId="9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169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 indent="1"/>
    </xf>
    <xf numFmtId="3" fontId="4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167" fontId="1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Fill="1" applyAlignment="1" quotePrefix="1">
      <alignment horizontal="left" indent="1"/>
    </xf>
    <xf numFmtId="0" fontId="17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169" fontId="17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 indent="2"/>
    </xf>
    <xf numFmtId="0" fontId="5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 quotePrefix="1">
      <alignment horizontal="left" indent="2"/>
    </xf>
    <xf numFmtId="3" fontId="5" fillId="0" borderId="0" xfId="0" applyNumberFormat="1" applyFont="1" applyAlignment="1" quotePrefix="1">
      <alignment horizontal="left" indent="1"/>
    </xf>
    <xf numFmtId="3" fontId="5" fillId="0" borderId="0" xfId="0" applyNumberFormat="1" applyFont="1" applyAlignment="1">
      <alignment horizontal="left" indent="1"/>
    </xf>
    <xf numFmtId="1" fontId="5" fillId="0" borderId="0" xfId="0" applyNumberFormat="1" applyFont="1" applyAlignment="1">
      <alignment horizontal="left" indent="1"/>
    </xf>
    <xf numFmtId="1" fontId="5" fillId="0" borderId="0" xfId="0" applyNumberFormat="1" applyFont="1" applyFill="1" applyAlignment="1">
      <alignment horizontal="left" indent="1"/>
    </xf>
    <xf numFmtId="3" fontId="5" fillId="0" borderId="0" xfId="0" applyNumberFormat="1" applyFont="1" applyBorder="1" applyAlignment="1">
      <alignment horizontal="left" indent="1"/>
    </xf>
    <xf numFmtId="0" fontId="9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left" indent="2"/>
    </xf>
    <xf numFmtId="3" fontId="17" fillId="0" borderId="0" xfId="57" applyNumberFormat="1" applyFont="1" applyFill="1">
      <alignment/>
      <protection/>
    </xf>
    <xf numFmtId="1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1" fontId="9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4" fillId="0" borderId="0" xfId="53" applyFont="1" applyAlignment="1">
      <alignment/>
      <protection/>
    </xf>
    <xf numFmtId="0" fontId="5" fillId="0" borderId="0" xfId="53">
      <alignment/>
      <protection/>
    </xf>
    <xf numFmtId="0" fontId="5" fillId="0" borderId="0" xfId="53" applyAlignment="1">
      <alignment/>
      <protection/>
    </xf>
    <xf numFmtId="0" fontId="5" fillId="0" borderId="0" xfId="53" applyAlignment="1">
      <alignment horizontal="center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0" xfId="53" applyBorder="1">
      <alignment/>
      <protection/>
    </xf>
    <xf numFmtId="0" fontId="6" fillId="0" borderId="0" xfId="53" applyFont="1" applyBorder="1" applyAlignment="1">
      <alignment horizontal="center" vertical="center"/>
      <protection/>
    </xf>
    <xf numFmtId="167" fontId="5" fillId="0" borderId="0" xfId="53" applyNumberFormat="1" applyBorder="1" applyAlignment="1">
      <alignment horizontal="center"/>
      <protection/>
    </xf>
    <xf numFmtId="3" fontId="5" fillId="0" borderId="0" xfId="53" applyNumberFormat="1" applyBorder="1" applyAlignment="1">
      <alignment horizontal="center"/>
      <protection/>
    </xf>
    <xf numFmtId="167" fontId="5" fillId="0" borderId="0" xfId="53" applyNumberFormat="1" applyFill="1" applyBorder="1" applyAlignment="1">
      <alignment horizontal="center"/>
      <protection/>
    </xf>
    <xf numFmtId="3" fontId="5" fillId="0" borderId="0" xfId="53" applyNumberFormat="1" applyFill="1" applyBorder="1" applyAlignment="1">
      <alignment horizontal="center"/>
      <protection/>
    </xf>
    <xf numFmtId="0" fontId="6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3" fontId="4" fillId="0" borderId="0" xfId="53" applyNumberFormat="1" applyFont="1" applyBorder="1">
      <alignment/>
      <protection/>
    </xf>
    <xf numFmtId="0" fontId="6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Border="1">
      <alignment/>
      <protection/>
    </xf>
    <xf numFmtId="0" fontId="9" fillId="0" borderId="0" xfId="53" applyFont="1">
      <alignment/>
      <protection/>
    </xf>
    <xf numFmtId="0" fontId="6" fillId="0" borderId="0" xfId="53" applyFont="1" applyAlignment="1">
      <alignment horizontal="left" indent="3"/>
      <protection/>
    </xf>
    <xf numFmtId="3" fontId="5" fillId="0" borderId="0" xfId="0" applyNumberFormat="1" applyFont="1" applyAlignment="1">
      <alignment horizontal="right" indent="1"/>
    </xf>
    <xf numFmtId="3" fontId="5" fillId="0" borderId="11" xfId="0" applyNumberFormat="1" applyFont="1" applyBorder="1" applyAlignment="1">
      <alignment horizontal="right" indent="1"/>
    </xf>
    <xf numFmtId="1" fontId="5" fillId="0" borderId="0" xfId="0" applyNumberFormat="1" applyFont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5" fillId="0" borderId="0" xfId="57" applyNumberFormat="1" applyFont="1" applyAlignment="1">
      <alignment horizontal="right" indent="1"/>
      <protection/>
    </xf>
    <xf numFmtId="0" fontId="5" fillId="0" borderId="0" xfId="0" applyFont="1" applyAlignment="1">
      <alignment horizontal="right" indent="1"/>
    </xf>
    <xf numFmtId="3" fontId="4" fillId="0" borderId="0" xfId="57" applyNumberFormat="1" applyFont="1" applyAlignment="1">
      <alignment horizontal="right" indent="1"/>
      <protection/>
    </xf>
    <xf numFmtId="0" fontId="4" fillId="0" borderId="0" xfId="54" applyFont="1" applyAlignment="1">
      <alignment/>
      <protection/>
    </xf>
    <xf numFmtId="0" fontId="5" fillId="0" borderId="0" xfId="55" applyFont="1">
      <alignment/>
      <protection/>
    </xf>
    <xf numFmtId="2" fontId="5" fillId="0" borderId="0" xfId="55" applyNumberFormat="1" applyFont="1">
      <alignment/>
      <protection/>
    </xf>
    <xf numFmtId="0" fontId="4" fillId="0" borderId="0" xfId="55" applyFont="1">
      <alignment/>
      <protection/>
    </xf>
    <xf numFmtId="3" fontId="0" fillId="0" borderId="0" xfId="0" applyNumberFormat="1" applyAlignment="1">
      <alignment/>
    </xf>
    <xf numFmtId="166" fontId="5" fillId="0" borderId="0" xfId="55" applyNumberFormat="1" applyFont="1" quotePrefix="1">
      <alignment/>
      <protection/>
    </xf>
    <xf numFmtId="2" fontId="5" fillId="0" borderId="0" xfId="55" applyNumberFormat="1" applyFont="1" quotePrefix="1">
      <alignment/>
      <protection/>
    </xf>
    <xf numFmtId="16" fontId="5" fillId="0" borderId="0" xfId="55" applyNumberFormat="1" applyFont="1" quotePrefix="1">
      <alignment/>
      <protection/>
    </xf>
    <xf numFmtId="0" fontId="5" fillId="0" borderId="0" xfId="55" applyFont="1" quotePrefix="1">
      <alignment/>
      <protection/>
    </xf>
    <xf numFmtId="3" fontId="5" fillId="0" borderId="0" xfId="55" applyNumberFormat="1" applyFont="1">
      <alignment/>
      <protection/>
    </xf>
    <xf numFmtId="166" fontId="5" fillId="0" borderId="0" xfId="55" applyNumberFormat="1" applyFont="1">
      <alignment/>
      <protection/>
    </xf>
    <xf numFmtId="0" fontId="5" fillId="0" borderId="0" xfId="0" applyFont="1" applyFill="1" applyBorder="1" applyAlignment="1">
      <alignment/>
    </xf>
    <xf numFmtId="0" fontId="5" fillId="0" borderId="0" xfId="55" applyFont="1" applyFill="1" applyBorder="1">
      <alignment/>
      <protection/>
    </xf>
    <xf numFmtId="1" fontId="5" fillId="0" borderId="0" xfId="55" applyNumberFormat="1" applyFont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1" fontId="5" fillId="0" borderId="0" xfId="55" applyNumberFormat="1" applyFont="1" applyFill="1">
      <alignment/>
      <protection/>
    </xf>
    <xf numFmtId="3" fontId="0" fillId="0" borderId="0" xfId="0" applyNumberFormat="1" applyFill="1" applyAlignment="1">
      <alignment/>
    </xf>
    <xf numFmtId="169" fontId="5" fillId="0" borderId="0" xfId="55" applyNumberFormat="1" applyFont="1" applyFill="1">
      <alignment/>
      <protection/>
    </xf>
    <xf numFmtId="1" fontId="0" fillId="0" borderId="0" xfId="0" applyNumberFormat="1" applyFill="1" applyAlignment="1">
      <alignment/>
    </xf>
    <xf numFmtId="166" fontId="5" fillId="0" borderId="0" xfId="55" applyNumberFormat="1" applyFont="1" applyFill="1">
      <alignment/>
      <protection/>
    </xf>
    <xf numFmtId="2" fontId="5" fillId="0" borderId="0" xfId="55" applyNumberFormat="1" applyFont="1" applyFill="1">
      <alignment/>
      <protection/>
    </xf>
    <xf numFmtId="0" fontId="6" fillId="0" borderId="0" xfId="0" applyFont="1" applyFill="1" applyAlignment="1">
      <alignment/>
    </xf>
    <xf numFmtId="3" fontId="5" fillId="0" borderId="0" xfId="0" applyNumberFormat="1" applyFont="1" applyBorder="1" applyAlignment="1">
      <alignment horizontal="right" indent="1"/>
    </xf>
    <xf numFmtId="3" fontId="4" fillId="0" borderId="0" xfId="56" applyNumberFormat="1" applyFont="1" applyAlignment="1">
      <alignment horizontal="right" indent="1"/>
      <protection/>
    </xf>
    <xf numFmtId="3" fontId="4" fillId="0" borderId="0" xfId="0" applyNumberFormat="1" applyFont="1" applyBorder="1" applyAlignment="1">
      <alignment horizontal="right" indent="1"/>
    </xf>
    <xf numFmtId="1" fontId="5" fillId="0" borderId="0" xfId="0" applyNumberFormat="1" applyFont="1" applyFill="1" applyAlignment="1">
      <alignment horizontal="right" indent="1"/>
    </xf>
    <xf numFmtId="1" fontId="5" fillId="0" borderId="11" xfId="0" applyNumberFormat="1" applyFont="1" applyBorder="1" applyAlignment="1">
      <alignment horizontal="right" indent="1"/>
    </xf>
    <xf numFmtId="0" fontId="5" fillId="0" borderId="11" xfId="0" applyFont="1" applyBorder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top" wrapText="1"/>
    </xf>
    <xf numFmtId="3" fontId="6" fillId="0" borderId="0" xfId="0" applyNumberFormat="1" applyFont="1" applyAlignment="1">
      <alignment horizontal="center"/>
    </xf>
    <xf numFmtId="0" fontId="4" fillId="0" borderId="0" xfId="54" applyFont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53" applyFont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_graf_rh (2)" xfId="55"/>
    <cellStyle name="Normal_n_pedmes" xfId="56"/>
    <cellStyle name="Normal_pacaxcat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A0000"/>
      <rgbColor rgb="008AD8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AFAF"/>
      <rgbColor rgb="000080C0"/>
      <rgbColor rgb="00AFA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E6934"/>
      <rgbColor rgb="009E6934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género</a:t>
            </a:r>
          </a:p>
        </c:rich>
      </c:tx>
      <c:layout>
        <c:manualLayout>
          <c:xMode val="factor"/>
          <c:yMode val="factor"/>
          <c:x val="-0.046"/>
          <c:y val="0.08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"/>
          <c:y val="0.28875"/>
          <c:w val="0.529"/>
          <c:h val="0.36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A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AFA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Hombres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20,223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(57.7%)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Mujeres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14,834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(42.3%)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personas!$G$17:$H$17</c:f>
              <c:strCache/>
            </c:strRef>
          </c:cat>
          <c:val>
            <c:numRef>
              <c:f>personas!$G$18:$H$18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Unidades Multidisciplinarias </a:t>
            </a:r>
            <a:r>
              <a:rPr lang="en-US" cap="none" sz="2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</a:rPr>
                      <a:t>Maestría
41.7%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escolaridad!$D$10:$G$10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Planteles de bachillerato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33"/>
          <c:y val="0.09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32825"/>
          <c:w val="0.57025"/>
          <c:h val="0.3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BD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escolaridad!$D$10:$G$10</c:f>
              <c:strCache/>
            </c:strRef>
          </c:cat>
          <c:val>
            <c:numRef>
              <c:f>escolaridad!$D$11:$G$11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Institutos y centros de investigación científica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b</a:t>
            </a:r>
          </a:p>
        </c:rich>
      </c:tx>
      <c:layout>
        <c:manualLayout>
          <c:xMode val="factor"/>
          <c:yMode val="factor"/>
          <c:x val="-0.0275"/>
          <c:y val="0.092"/>
        </c:manualLayout>
      </c:layout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785"/>
          <c:y val="0.3795"/>
          <c:w val="0.59425"/>
          <c:h val="0.3895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BD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9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escolaridad!$D$16:$F$16</c:f>
              <c:strCache/>
            </c:strRef>
          </c:cat>
          <c:val>
            <c:numRef>
              <c:f>escolaridad!$D$17:$F$17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Institutos y centros de investigación humanística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b</a:t>
            </a:r>
          </a:p>
        </c:rich>
      </c:tx>
      <c:layout>
        <c:manualLayout>
          <c:xMode val="factor"/>
          <c:yMode val="factor"/>
          <c:x val="0.00925"/>
          <c:y val="0.0915"/>
        </c:manualLayout>
      </c:layout>
      <c:spPr>
        <a:noFill/>
        <a:ln w="3175"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9525"/>
          <c:y val="0.3495"/>
          <c:w val="0.5905"/>
          <c:h val="0.42975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BD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9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escolaridad!$D$16:$F$16</c:f>
              <c:strCache/>
            </c:strRef>
          </c:cat>
          <c:val>
            <c:numRef>
              <c:f>escolaridad!$D$18:$F$18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Facultades y escuelas de educación superior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3575"/>
          <c:y val="0.126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33725"/>
          <c:w val="0.53375"/>
          <c:h val="0.3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BD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escolaridad!$D$10:$G$10</c:f>
              <c:strCache/>
            </c:strRef>
          </c:cat>
          <c:val>
            <c:numRef>
              <c:f>escolaridad!$D$12:$G$12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Nombramientos por figura académica</a:t>
            </a:r>
          </a:p>
        </c:rich>
      </c:tx>
      <c:layout>
        <c:manualLayout>
          <c:xMode val="factor"/>
          <c:yMode val="factor"/>
          <c:x val="-0.00725"/>
          <c:y val="0.02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"/>
          <c:y val="0.36575"/>
          <c:w val="0.5315"/>
          <c:h val="0.38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69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AFA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AD84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Profesor de Carrera
12.5%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Otros
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nombramientos!$F$12:$F$17</c:f>
              <c:strCache/>
            </c:strRef>
          </c:cat>
          <c:val>
            <c:numRef>
              <c:f>nombramientos!$G$12:$G$17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Nombramientos por subsistema</a:t>
            </a:r>
          </a:p>
        </c:rich>
      </c:tx>
      <c:layout>
        <c:manualLayout>
          <c:xMode val="factor"/>
          <c:yMode val="factor"/>
          <c:x val="-0.0037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75"/>
          <c:y val="0.29825"/>
          <c:w val="0.56175"/>
          <c:h val="0.5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AF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AD84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Institutos y Centros de Investigación Científica
6.3%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nombramientos!$G$33:$G$40</c:f>
              <c:strCache/>
            </c:strRef>
          </c:cat>
          <c:val>
            <c:numRef>
              <c:f>nombramientos!$H$33:$H$40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75"/>
          <c:y val="0.19"/>
          <c:w val="0.55275"/>
          <c:h val="0.44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693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AD84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categoría!$B$44:$B$45</c:f>
              <c:strCache/>
            </c:strRef>
          </c:cat>
          <c:val>
            <c:numRef>
              <c:f>categoría!$C$44:$C$45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antigüedad laboral</a:t>
            </a:r>
          </a:p>
        </c:rich>
      </c:tx>
      <c:layout>
        <c:manualLayout>
          <c:xMode val="factor"/>
          <c:yMode val="factor"/>
          <c:x val="0.071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5175"/>
          <c:w val="0.980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AD8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edad'!$A$6:$A$16</c:f>
              <c:strCache/>
            </c:strRef>
          </c:cat>
          <c:val>
            <c:numRef>
              <c:f>'antigüedad edad'!$C$6:$C$16</c:f>
              <c:numCache/>
            </c:numRef>
          </c:val>
        </c:ser>
        <c:gapWidth val="83"/>
        <c:axId val="27963489"/>
        <c:axId val="50344810"/>
      </c:barChart>
      <c:catAx>
        <c:axId val="2796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Antigüedad (Años)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44810"/>
        <c:crosses val="autoZero"/>
        <c:auto val="0"/>
        <c:lblOffset val="100"/>
        <c:tickLblSkip val="1"/>
        <c:noMultiLvlLbl val="0"/>
      </c:catAx>
      <c:valAx>
        <c:axId val="5034481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edad</a:t>
            </a:r>
          </a:p>
        </c:rich>
      </c:tx>
      <c:layout>
        <c:manualLayout>
          <c:xMode val="factor"/>
          <c:yMode val="factor"/>
          <c:x val="0.08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8075"/>
          <c:w val="0.976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69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edad'!$G$33:$G$43</c:f>
              <c:strCache/>
            </c:strRef>
          </c:cat>
          <c:val>
            <c:numRef>
              <c:f>'antigüedad edad'!$I$33:$I$43</c:f>
              <c:numCache/>
            </c:numRef>
          </c:val>
        </c:ser>
        <c:gapWidth val="83"/>
        <c:axId val="50450107"/>
        <c:axId val="51397780"/>
      </c:barChart>
      <c:catAx>
        <c:axId val="504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Rangos de edad
(Años cumplidos)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97780"/>
        <c:crosses val="autoZero"/>
        <c:auto val="0"/>
        <c:lblOffset val="100"/>
        <c:tickLblSkip val="1"/>
        <c:noMultiLvlLbl val="0"/>
      </c:catAx>
      <c:valAx>
        <c:axId val="5139778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Bachillerato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Facultades y Escuelas </a:t>
            </a:r>
            <a:r>
              <a:rPr lang="en-US" cap="none" sz="2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escolaridad!$D$10:$G$10</c:f>
              <c:strCache/>
            </c:strRef>
          </c:cat>
          <c:val>
            <c:numRef>
              <c:f>escolaridad!$D$12:$G$12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0.71075</cdr:y>
    </cdr:from>
    <cdr:to>
      <cdr:x>0.69625</cdr:x>
      <cdr:y>0.817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2228850"/>
          <a:ext cx="2562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35,057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72050" y="251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72050" y="251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</xdr:col>
      <xdr:colOff>695325</xdr:colOff>
      <xdr:row>46</xdr:row>
      <xdr:rowOff>0</xdr:rowOff>
    </xdr:from>
    <xdr:to>
      <xdr:col>2</xdr:col>
      <xdr:colOff>133350</xdr:colOff>
      <xdr:row>46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581400" y="73818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695325</xdr:colOff>
      <xdr:row>46</xdr:row>
      <xdr:rowOff>0</xdr:rowOff>
    </xdr:from>
    <xdr:to>
      <xdr:col>3</xdr:col>
      <xdr:colOff>114300</xdr:colOff>
      <xdr:row>46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276725" y="738187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7" name="Text Box 4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8" name="Text Box 4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9" name="Text Box 5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0" name="Text Box 5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1" name="Text Box 5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3" name="Text Box 5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5" name="Text Box 5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6" name="Text Box 5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7" name="Text Box 5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8" name="Text Box 5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9" name="Text Box 6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1" name="Text Box 6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2" name="Text Box 6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3" name="Text Box 6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4" name="Text Box 6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5" name="Text Box 6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6" name="Text Box 6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19050</xdr:colOff>
      <xdr:row>9</xdr:row>
      <xdr:rowOff>0</xdr:rowOff>
    </xdr:from>
    <xdr:to>
      <xdr:col>10</xdr:col>
      <xdr:colOff>704850</xdr:colOff>
      <xdr:row>29</xdr:row>
      <xdr:rowOff>28575</xdr:rowOff>
    </xdr:to>
    <xdr:graphicFrame>
      <xdr:nvGraphicFramePr>
        <xdr:cNvPr id="67" name="Chart 69"/>
        <xdr:cNvGraphicFramePr/>
      </xdr:nvGraphicFramePr>
      <xdr:xfrm>
        <a:off x="4991100" y="1381125"/>
        <a:ext cx="5257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38100</xdr:rowOff>
    </xdr:from>
    <xdr:to>
      <xdr:col>10</xdr:col>
      <xdr:colOff>714375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876800" y="714375"/>
        <a:ext cx="52768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18</xdr:row>
      <xdr:rowOff>66675</xdr:rowOff>
    </xdr:from>
    <xdr:to>
      <xdr:col>4</xdr:col>
      <xdr:colOff>0</xdr:colOff>
      <xdr:row>20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67275" y="29146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0</xdr:colOff>
      <xdr:row>18</xdr:row>
      <xdr:rowOff>66675</xdr:rowOff>
    </xdr:from>
    <xdr:to>
      <xdr:col>4</xdr:col>
      <xdr:colOff>0</xdr:colOff>
      <xdr:row>20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67275" y="29146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</xdr:col>
      <xdr:colOff>695325</xdr:colOff>
      <xdr:row>52</xdr:row>
      <xdr:rowOff>0</xdr:rowOff>
    </xdr:from>
    <xdr:to>
      <xdr:col>2</xdr:col>
      <xdr:colOff>133350</xdr:colOff>
      <xdr:row>52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76625" y="82296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695325</xdr:colOff>
      <xdr:row>52</xdr:row>
      <xdr:rowOff>0</xdr:rowOff>
    </xdr:from>
    <xdr:to>
      <xdr:col>3</xdr:col>
      <xdr:colOff>114300</xdr:colOff>
      <xdr:row>52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71950" y="82296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85725</xdr:rowOff>
    </xdr:from>
    <xdr:to>
      <xdr:col>7</xdr:col>
      <xdr:colOff>0</xdr:colOff>
      <xdr:row>44</xdr:row>
      <xdr:rowOff>38100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7153275" y="65913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7</xdr:col>
      <xdr:colOff>0</xdr:colOff>
      <xdr:row>44</xdr:row>
      <xdr:rowOff>38100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7153275" y="6572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10</xdr:col>
      <xdr:colOff>638175</xdr:colOff>
      <xdr:row>45</xdr:row>
      <xdr:rowOff>95250</xdr:rowOff>
    </xdr:to>
    <xdr:graphicFrame>
      <xdr:nvGraphicFramePr>
        <xdr:cNvPr id="68" name="72 Gráfico"/>
        <xdr:cNvGraphicFramePr/>
      </xdr:nvGraphicFramePr>
      <xdr:xfrm>
        <a:off x="4876800" y="3743325"/>
        <a:ext cx="520065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35</xdr:row>
      <xdr:rowOff>0</xdr:rowOff>
    </xdr:from>
    <xdr:to>
      <xdr:col>6</xdr:col>
      <xdr:colOff>133350</xdr:colOff>
      <xdr:row>35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457950" y="5105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752475</xdr:colOff>
      <xdr:row>35</xdr:row>
      <xdr:rowOff>0</xdr:rowOff>
    </xdr:from>
    <xdr:to>
      <xdr:col>7</xdr:col>
      <xdr:colOff>114300</xdr:colOff>
      <xdr:row>35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219950" y="51054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752475</xdr:colOff>
      <xdr:row>35</xdr:row>
      <xdr:rowOff>0</xdr:rowOff>
    </xdr:from>
    <xdr:to>
      <xdr:col>8</xdr:col>
      <xdr:colOff>38100</xdr:colOff>
      <xdr:row>35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981950" y="51054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2724150</xdr:colOff>
      <xdr:row>39</xdr:row>
      <xdr:rowOff>123825</xdr:rowOff>
    </xdr:from>
    <xdr:to>
      <xdr:col>7</xdr:col>
      <xdr:colOff>742950</xdr:colOff>
      <xdr:row>55</xdr:row>
      <xdr:rowOff>133350</xdr:rowOff>
    </xdr:to>
    <xdr:graphicFrame>
      <xdr:nvGraphicFramePr>
        <xdr:cNvPr id="4" name="Chart 9"/>
        <xdr:cNvGraphicFramePr/>
      </xdr:nvGraphicFramePr>
      <xdr:xfrm>
        <a:off x="2724150" y="5876925"/>
        <a:ext cx="52482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71950" y="0"/>
        <a:ext cx="140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19050</xdr:rowOff>
    </xdr:from>
    <xdr:to>
      <xdr:col>6</xdr:col>
      <xdr:colOff>742950</xdr:colOff>
      <xdr:row>27</xdr:row>
      <xdr:rowOff>95250</xdr:rowOff>
    </xdr:to>
    <xdr:graphicFrame>
      <xdr:nvGraphicFramePr>
        <xdr:cNvPr id="2" name="Chart 2"/>
        <xdr:cNvGraphicFramePr/>
      </xdr:nvGraphicFramePr>
      <xdr:xfrm>
        <a:off x="0" y="504825"/>
        <a:ext cx="53149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752475</xdr:colOff>
      <xdr:row>27</xdr:row>
      <xdr:rowOff>142875</xdr:rowOff>
    </xdr:from>
    <xdr:to>
      <xdr:col>11</xdr:col>
      <xdr:colOff>733425</xdr:colOff>
      <xdr:row>50</xdr:row>
      <xdr:rowOff>95250</xdr:rowOff>
    </xdr:to>
    <xdr:graphicFrame>
      <xdr:nvGraphicFramePr>
        <xdr:cNvPr id="3" name="Chart 3"/>
        <xdr:cNvGraphicFramePr/>
      </xdr:nvGraphicFramePr>
      <xdr:xfrm>
        <a:off x="3800475" y="4514850"/>
        <a:ext cx="531495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0</xdr:rowOff>
    </xdr:from>
    <xdr:to>
      <xdr:col>2</xdr:col>
      <xdr:colOff>209550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28575" y="6800850"/>
        <a:ext cx="1704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3</xdr:col>
      <xdr:colOff>647700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0" y="7172325"/>
        <a:ext cx="293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42</xdr:row>
      <xdr:rowOff>0</xdr:rowOff>
    </xdr:from>
    <xdr:to>
      <xdr:col>6</xdr:col>
      <xdr:colOff>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2857500" y="7172325"/>
        <a:ext cx="171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</xdr:row>
      <xdr:rowOff>161925</xdr:rowOff>
    </xdr:from>
    <xdr:to>
      <xdr:col>6</xdr:col>
      <xdr:colOff>723900</xdr:colOff>
      <xdr:row>21</xdr:row>
      <xdr:rowOff>95250</xdr:rowOff>
    </xdr:to>
    <xdr:graphicFrame>
      <xdr:nvGraphicFramePr>
        <xdr:cNvPr id="3" name="Chart 4"/>
        <xdr:cNvGraphicFramePr/>
      </xdr:nvGraphicFramePr>
      <xdr:xfrm>
        <a:off x="28575" y="485775"/>
        <a:ext cx="52673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21</xdr:row>
      <xdr:rowOff>114300</xdr:rowOff>
    </xdr:from>
    <xdr:to>
      <xdr:col>7</xdr:col>
      <xdr:colOff>9525</xdr:colOff>
      <xdr:row>39</xdr:row>
      <xdr:rowOff>114300</xdr:rowOff>
    </xdr:to>
    <xdr:graphicFrame>
      <xdr:nvGraphicFramePr>
        <xdr:cNvPr id="4" name="Chart 11"/>
        <xdr:cNvGraphicFramePr/>
      </xdr:nvGraphicFramePr>
      <xdr:xfrm>
        <a:off x="47625" y="3695700"/>
        <a:ext cx="529590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21</xdr:row>
      <xdr:rowOff>104775</xdr:rowOff>
    </xdr:from>
    <xdr:to>
      <xdr:col>13</xdr:col>
      <xdr:colOff>723900</xdr:colOff>
      <xdr:row>39</xdr:row>
      <xdr:rowOff>123825</xdr:rowOff>
    </xdr:to>
    <xdr:graphicFrame>
      <xdr:nvGraphicFramePr>
        <xdr:cNvPr id="5" name="Chart 13"/>
        <xdr:cNvGraphicFramePr/>
      </xdr:nvGraphicFramePr>
      <xdr:xfrm>
        <a:off x="5362575" y="3686175"/>
        <a:ext cx="52673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685800</xdr:colOff>
      <xdr:row>2</xdr:row>
      <xdr:rowOff>152400</xdr:rowOff>
    </xdr:from>
    <xdr:to>
      <xdr:col>13</xdr:col>
      <xdr:colOff>752475</xdr:colOff>
      <xdr:row>21</xdr:row>
      <xdr:rowOff>76200</xdr:rowOff>
    </xdr:to>
    <xdr:graphicFrame>
      <xdr:nvGraphicFramePr>
        <xdr:cNvPr id="6" name="Chart 15"/>
        <xdr:cNvGraphicFramePr/>
      </xdr:nvGraphicFramePr>
      <xdr:xfrm>
        <a:off x="5257800" y="476250"/>
        <a:ext cx="5400675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\valida98\persa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43.28125" style="1" customWidth="1"/>
    <col min="2" max="4" width="10.421875" style="5" customWidth="1"/>
    <col min="5" max="5" width="11.421875" style="5" customWidth="1"/>
    <col min="6" max="16384" width="11.421875" style="1" customWidth="1"/>
  </cols>
  <sheetData>
    <row r="1" spans="1:11" ht="13.5" customHeight="1">
      <c r="A1" s="153" t="s">
        <v>207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7" ht="13.5" customHeight="1">
      <c r="A2" s="47"/>
      <c r="B2" s="47"/>
      <c r="C2" s="47"/>
      <c r="D2" s="47"/>
      <c r="E2" s="47"/>
      <c r="F2" s="47"/>
      <c r="G2" s="47"/>
    </row>
    <row r="3" spans="1:7" ht="13.5" customHeight="1">
      <c r="A3" s="153" t="s">
        <v>6</v>
      </c>
      <c r="B3" s="153"/>
      <c r="C3" s="153"/>
      <c r="D3" s="153"/>
      <c r="E3" s="47"/>
      <c r="F3" s="47"/>
      <c r="G3" s="47"/>
    </row>
    <row r="4" ht="13.5" customHeight="1"/>
    <row r="5" spans="1:8" ht="9" customHeight="1">
      <c r="A5" s="2"/>
      <c r="B5" s="8"/>
      <c r="C5" s="8"/>
      <c r="D5" s="8"/>
      <c r="F5" s="51"/>
      <c r="G5" s="51"/>
      <c r="H5" s="51"/>
    </row>
    <row r="6" spans="1:8" ht="12" customHeight="1">
      <c r="A6" s="11"/>
      <c r="B6" s="154" t="s">
        <v>158</v>
      </c>
      <c r="C6" s="154"/>
      <c r="D6" s="154"/>
      <c r="F6" s="51"/>
      <c r="G6" s="51"/>
      <c r="H6" s="51"/>
    </row>
    <row r="7" spans="1:8" s="14" customFormat="1" ht="12" customHeight="1">
      <c r="A7" s="36" t="s">
        <v>11</v>
      </c>
      <c r="B7" s="28" t="s">
        <v>129</v>
      </c>
      <c r="C7" s="28" t="s">
        <v>130</v>
      </c>
      <c r="D7" s="28" t="s">
        <v>147</v>
      </c>
      <c r="E7" s="5"/>
      <c r="F7" s="52"/>
      <c r="G7" s="52"/>
      <c r="H7" s="52"/>
    </row>
    <row r="8" spans="1:8" ht="9" customHeight="1">
      <c r="A8" s="4"/>
      <c r="B8" s="9"/>
      <c r="C8" s="9"/>
      <c r="D8" s="9"/>
      <c r="F8" s="51"/>
      <c r="G8" s="51"/>
      <c r="H8" s="51"/>
    </row>
    <row r="9" spans="2:8" ht="12.75" customHeight="1">
      <c r="B9" s="114"/>
      <c r="C9" s="114"/>
      <c r="D9" s="114"/>
      <c r="E9" s="1"/>
      <c r="F9" s="51"/>
      <c r="G9" s="53"/>
      <c r="H9" s="51"/>
    </row>
    <row r="10" spans="1:8" ht="12.75" customHeight="1">
      <c r="A10" s="7" t="s">
        <v>146</v>
      </c>
      <c r="B10" s="114">
        <v>1552</v>
      </c>
      <c r="C10" s="114">
        <v>839</v>
      </c>
      <c r="D10" s="114">
        <f aca="true" t="shared" si="0" ref="D10:D15">SUM(B10:C10)</f>
        <v>2391</v>
      </c>
      <c r="E10" s="1"/>
      <c r="F10" s="55"/>
      <c r="G10" s="56"/>
      <c r="H10" s="57"/>
    </row>
    <row r="11" spans="1:8" ht="12.75" customHeight="1">
      <c r="A11" s="7" t="s">
        <v>43</v>
      </c>
      <c r="B11" s="114">
        <v>3128</v>
      </c>
      <c r="C11" s="114">
        <v>2279</v>
      </c>
      <c r="D11" s="114">
        <f t="shared" si="0"/>
        <v>5407</v>
      </c>
      <c r="E11" s="1"/>
      <c r="F11" s="55"/>
      <c r="G11" s="56"/>
      <c r="H11" s="57"/>
    </row>
    <row r="12" spans="1:6" ht="12.75" customHeight="1">
      <c r="A12" s="7" t="s">
        <v>44</v>
      </c>
      <c r="B12" s="114">
        <v>1937</v>
      </c>
      <c r="C12" s="114">
        <v>2102</v>
      </c>
      <c r="D12" s="114">
        <f t="shared" si="0"/>
        <v>4039</v>
      </c>
      <c r="E12" s="1"/>
      <c r="F12" s="55"/>
    </row>
    <row r="13" spans="1:6" ht="12.75" customHeight="1">
      <c r="A13" s="7" t="s">
        <v>42</v>
      </c>
      <c r="B13" s="114">
        <v>12579</v>
      </c>
      <c r="C13" s="114">
        <v>8788</v>
      </c>
      <c r="D13" s="114">
        <f t="shared" si="0"/>
        <v>21367</v>
      </c>
      <c r="E13" s="1"/>
      <c r="F13" s="55"/>
    </row>
    <row r="14" spans="1:6" ht="12.75" customHeight="1">
      <c r="A14" s="50" t="s">
        <v>163</v>
      </c>
      <c r="B14" s="114">
        <v>2238</v>
      </c>
      <c r="C14" s="114">
        <v>1967</v>
      </c>
      <c r="D14" s="114">
        <f t="shared" si="0"/>
        <v>4205</v>
      </c>
      <c r="E14" s="1"/>
      <c r="F14" s="58"/>
    </row>
    <row r="15" spans="1:8" ht="12.75" customHeight="1">
      <c r="A15" s="7" t="s">
        <v>153</v>
      </c>
      <c r="B15" s="114">
        <v>225</v>
      </c>
      <c r="C15" s="114">
        <v>77</v>
      </c>
      <c r="D15" s="114">
        <f t="shared" si="0"/>
        <v>302</v>
      </c>
      <c r="E15" s="1"/>
      <c r="F15" s="55"/>
      <c r="G15" s="56"/>
      <c r="H15" s="57"/>
    </row>
    <row r="16" spans="1:8" ht="12.75" customHeight="1">
      <c r="A16" s="4"/>
      <c r="B16" s="115"/>
      <c r="C16" s="115"/>
      <c r="D16" s="115"/>
      <c r="E16" s="1"/>
      <c r="F16" s="59"/>
      <c r="G16" s="56"/>
      <c r="H16" s="57"/>
    </row>
    <row r="17" spans="1:9" ht="12.75" customHeight="1">
      <c r="A17" s="40"/>
      <c r="B17" s="41"/>
      <c r="C17" s="41"/>
      <c r="D17" s="41"/>
      <c r="E17" s="41"/>
      <c r="F17" s="40"/>
      <c r="G17" s="56" t="s">
        <v>129</v>
      </c>
      <c r="H17" s="57" t="s">
        <v>130</v>
      </c>
      <c r="I17" s="59" t="s">
        <v>147</v>
      </c>
    </row>
    <row r="18" spans="1:9" ht="12.75" customHeight="1">
      <c r="A18" s="43"/>
      <c r="B18" s="12"/>
      <c r="C18" s="12"/>
      <c r="D18" s="12"/>
      <c r="E18" s="41"/>
      <c r="F18" s="40"/>
      <c r="G18" s="56">
        <v>20223</v>
      </c>
      <c r="H18" s="56">
        <v>14834</v>
      </c>
      <c r="I18" s="56">
        <f>SUM(G18:H18)</f>
        <v>35057</v>
      </c>
    </row>
    <row r="19" spans="1:9" s="39" customFormat="1" ht="12.75" customHeight="1">
      <c r="A19" s="1"/>
      <c r="B19" s="5"/>
      <c r="C19" s="5"/>
      <c r="D19" s="5"/>
      <c r="E19" s="12"/>
      <c r="F19" s="11"/>
      <c r="G19" s="64">
        <f>(G18/I18*100)</f>
        <v>57.686054140399925</v>
      </c>
      <c r="H19" s="64">
        <f>(H18/I18*100)</f>
        <v>42.313945859600075</v>
      </c>
      <c r="I19" s="56">
        <f>SUM(G19:H19)</f>
        <v>100</v>
      </c>
    </row>
    <row r="20" spans="1:8" s="39" customFormat="1" ht="12.75" customHeight="1">
      <c r="A20" s="1"/>
      <c r="B20" s="1"/>
      <c r="C20" s="1"/>
      <c r="D20" s="1"/>
      <c r="E20" s="12"/>
      <c r="F20" s="11"/>
      <c r="G20" s="1"/>
      <c r="H20" s="1"/>
    </row>
    <row r="21" spans="1:4" ht="12.75" customHeight="1">
      <c r="A21" s="153" t="s">
        <v>119</v>
      </c>
      <c r="B21" s="153"/>
      <c r="C21" s="153"/>
      <c r="D21" s="153"/>
    </row>
    <row r="22" spans="1:6" ht="12.75" customHeight="1">
      <c r="A22" s="15"/>
      <c r="B22" s="15"/>
      <c r="C22" s="16"/>
      <c r="D22" s="1"/>
      <c r="E22" s="15"/>
      <c r="F22" s="16"/>
    </row>
    <row r="23" spans="1:6" ht="8.25" customHeight="1">
      <c r="A23" s="61"/>
      <c r="B23" s="61"/>
      <c r="C23" s="62"/>
      <c r="D23" s="2"/>
      <c r="E23" s="15"/>
      <c r="F23" s="16"/>
    </row>
    <row r="24" spans="1:5" ht="12" customHeight="1">
      <c r="A24" s="63"/>
      <c r="B24" s="154" t="s">
        <v>158</v>
      </c>
      <c r="C24" s="154"/>
      <c r="D24" s="154"/>
      <c r="E24" s="1"/>
    </row>
    <row r="25" spans="1:5" ht="12" customHeight="1">
      <c r="A25" s="36" t="s">
        <v>123</v>
      </c>
      <c r="B25" s="28" t="s">
        <v>129</v>
      </c>
      <c r="C25" s="28" t="s">
        <v>130</v>
      </c>
      <c r="D25" s="28" t="s">
        <v>147</v>
      </c>
      <c r="E25" s="1"/>
    </row>
    <row r="26" spans="1:5" ht="9" customHeight="1">
      <c r="A26" s="4"/>
      <c r="B26" s="9"/>
      <c r="C26" s="9"/>
      <c r="D26" s="9"/>
      <c r="E26" s="1"/>
    </row>
    <row r="27" ht="12.75" customHeight="1">
      <c r="E27" s="1"/>
    </row>
    <row r="28" spans="1:5" ht="12.75" customHeight="1">
      <c r="A28" s="7" t="s">
        <v>52</v>
      </c>
      <c r="B28" s="116">
        <v>646</v>
      </c>
      <c r="C28" s="114">
        <v>702</v>
      </c>
      <c r="D28" s="114">
        <f aca="true" t="shared" si="1" ref="D28:D35">SUM(B28:C28)</f>
        <v>1348</v>
      </c>
      <c r="E28" s="1"/>
    </row>
    <row r="29" spans="1:5" ht="12.75" customHeight="1">
      <c r="A29" s="7" t="s">
        <v>53</v>
      </c>
      <c r="B29" s="114">
        <v>1787</v>
      </c>
      <c r="C29" s="114">
        <v>907</v>
      </c>
      <c r="D29" s="114">
        <f t="shared" si="1"/>
        <v>2694</v>
      </c>
      <c r="E29" s="1"/>
    </row>
    <row r="30" spans="1:5" ht="12.75" customHeight="1">
      <c r="A30" s="7" t="s">
        <v>87</v>
      </c>
      <c r="B30" s="114">
        <v>9941</v>
      </c>
      <c r="C30" s="114">
        <v>6346</v>
      </c>
      <c r="D30" s="114">
        <f t="shared" si="1"/>
        <v>16287</v>
      </c>
      <c r="E30" s="1"/>
    </row>
    <row r="31" spans="1:5" ht="12.75" customHeight="1">
      <c r="A31" s="7" t="s">
        <v>86</v>
      </c>
      <c r="B31" s="114">
        <v>585</v>
      </c>
      <c r="C31" s="114">
        <v>674</v>
      </c>
      <c r="D31" s="114">
        <f t="shared" si="1"/>
        <v>1259</v>
      </c>
      <c r="E31" s="1"/>
    </row>
    <row r="32" spans="1:5" ht="12.75" customHeight="1">
      <c r="A32" s="7" t="s">
        <v>88</v>
      </c>
      <c r="B32" s="114">
        <v>4512</v>
      </c>
      <c r="C32" s="114">
        <v>3363</v>
      </c>
      <c r="D32" s="114">
        <f t="shared" si="1"/>
        <v>7875</v>
      </c>
      <c r="E32" s="1"/>
    </row>
    <row r="33" spans="1:5" ht="12.75" customHeight="1">
      <c r="A33" s="7" t="s">
        <v>84</v>
      </c>
      <c r="B33" s="114">
        <v>1122</v>
      </c>
      <c r="C33" s="114">
        <v>1299</v>
      </c>
      <c r="D33" s="114">
        <f t="shared" si="1"/>
        <v>2421</v>
      </c>
      <c r="E33" s="1"/>
    </row>
    <row r="34" spans="1:5" ht="12.75" customHeight="1">
      <c r="A34" s="7" t="s">
        <v>85</v>
      </c>
      <c r="B34" s="114">
        <v>1726</v>
      </c>
      <c r="C34" s="114">
        <v>1315</v>
      </c>
      <c r="D34" s="114">
        <f t="shared" si="1"/>
        <v>3041</v>
      </c>
      <c r="E34" s="1"/>
    </row>
    <row r="35" spans="1:5" ht="12.75" customHeight="1">
      <c r="A35" s="7" t="s">
        <v>155</v>
      </c>
      <c r="B35" s="114">
        <v>597</v>
      </c>
      <c r="C35" s="114">
        <v>615</v>
      </c>
      <c r="D35" s="114">
        <f t="shared" si="1"/>
        <v>1212</v>
      </c>
      <c r="E35" s="1"/>
    </row>
    <row r="36" spans="1:5" ht="12.75" customHeight="1">
      <c r="A36" s="4"/>
      <c r="B36" s="9"/>
      <c r="C36" s="9"/>
      <c r="D36" s="9"/>
      <c r="E36" s="1"/>
    </row>
    <row r="37" spans="1:5" ht="12.75">
      <c r="A37" s="5"/>
      <c r="C37" s="1"/>
      <c r="D37" s="1"/>
      <c r="E37" s="1"/>
    </row>
    <row r="38" spans="1:11" s="65" customFormat="1" ht="12.75" customHeight="1">
      <c r="A38" s="152" t="s">
        <v>239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4" s="65" customFormat="1" ht="12.75">
      <c r="A39" s="66" t="s">
        <v>154</v>
      </c>
      <c r="B39" s="67"/>
      <c r="C39" s="67"/>
      <c r="D39" s="67"/>
    </row>
    <row r="40" spans="1:5" s="65" customFormat="1" ht="12.75">
      <c r="A40" s="92" t="s">
        <v>186</v>
      </c>
      <c r="B40" s="93"/>
      <c r="C40" s="67"/>
      <c r="D40" s="67"/>
      <c r="E40" s="67"/>
    </row>
    <row r="41" spans="1:11" s="65" customFormat="1" ht="23.25" customHeight="1">
      <c r="A41" s="152" t="s">
        <v>156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85"/>
    </row>
    <row r="42" spans="1:11" s="65" customFormat="1" ht="12.75" customHeight="1">
      <c r="A42" s="85" t="s">
        <v>240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2:4" ht="12.75">
      <c r="B43" s="1"/>
      <c r="C43" s="1"/>
      <c r="D43" s="1"/>
    </row>
    <row r="44" ht="12.75">
      <c r="A44" s="13" t="s">
        <v>208</v>
      </c>
    </row>
    <row r="45" spans="5:8" ht="12.75">
      <c r="E45" s="1"/>
      <c r="G45" s="13"/>
      <c r="H45" s="15"/>
    </row>
    <row r="46" ht="12.75">
      <c r="B46" s="7"/>
    </row>
    <row r="47" ht="10.5" customHeight="1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spans="2:5" ht="12.75">
      <c r="B52" s="41"/>
      <c r="C52" s="38"/>
      <c r="D52" s="38"/>
      <c r="E52" s="38"/>
    </row>
  </sheetData>
  <sheetProtection/>
  <mergeCells count="7">
    <mergeCell ref="A41:J41"/>
    <mergeCell ref="A1:K1"/>
    <mergeCell ref="A3:D3"/>
    <mergeCell ref="B6:D6"/>
    <mergeCell ref="A21:D21"/>
    <mergeCell ref="B24:D24"/>
    <mergeCell ref="A38:K38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0" zoomScaleNormal="80" zoomScalePageLayoutView="0" workbookViewId="0" topLeftCell="A1">
      <selection activeCell="A1" sqref="A1:N1"/>
    </sheetView>
  </sheetViews>
  <sheetFormatPr defaultColWidth="11.421875" defaultRowHeight="12.75"/>
  <cols>
    <col min="1" max="6" width="11.421875" style="96" customWidth="1"/>
    <col min="7" max="16384" width="11.421875" style="96" customWidth="1"/>
  </cols>
  <sheetData>
    <row r="1" spans="1:14" ht="12.7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2.75">
      <c r="A2" s="161" t="s">
        <v>238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5:17" ht="13.5" customHeight="1">
      <c r="O3" s="95"/>
      <c r="P3" s="95"/>
      <c r="Q3" s="95"/>
    </row>
    <row r="4" spans="1:6" ht="13.5" customHeight="1">
      <c r="A4" s="97"/>
      <c r="B4" s="97"/>
      <c r="C4" s="97"/>
      <c r="D4" s="97"/>
      <c r="E4" s="97"/>
      <c r="F4" s="97"/>
    </row>
    <row r="5" spans="1:6" ht="13.5" customHeight="1">
      <c r="A5" s="97"/>
      <c r="B5" s="97"/>
      <c r="C5" s="97"/>
      <c r="D5" s="97"/>
      <c r="E5" s="97"/>
      <c r="F5" s="97"/>
    </row>
    <row r="6" ht="13.5" customHeight="1"/>
    <row r="7" spans="2:7" ht="13.5" customHeight="1">
      <c r="B7" s="97" t="s">
        <v>189</v>
      </c>
      <c r="C7" s="97"/>
      <c r="D7" s="97"/>
      <c r="E7" s="97"/>
      <c r="F7" s="97"/>
      <c r="G7" s="97"/>
    </row>
    <row r="8" spans="2:7" ht="13.5" customHeight="1">
      <c r="B8" s="98"/>
      <c r="C8" s="98"/>
      <c r="D8" s="98"/>
      <c r="E8" s="98"/>
      <c r="F8" s="98"/>
      <c r="G8" s="98"/>
    </row>
    <row r="9" spans="2:7" ht="13.5" customHeight="1">
      <c r="B9" s="98"/>
      <c r="C9" s="98"/>
      <c r="D9" s="98"/>
      <c r="E9" s="98"/>
      <c r="F9" s="98"/>
      <c r="G9" s="98"/>
    </row>
    <row r="10" spans="2:8" ht="13.5" customHeight="1">
      <c r="B10" s="99" t="s">
        <v>190</v>
      </c>
      <c r="C10" s="100"/>
      <c r="D10" s="101" t="s">
        <v>191</v>
      </c>
      <c r="E10" s="101" t="s">
        <v>192</v>
      </c>
      <c r="F10" s="101" t="s">
        <v>193</v>
      </c>
      <c r="G10" s="99" t="s">
        <v>194</v>
      </c>
      <c r="H10" s="101" t="s">
        <v>147</v>
      </c>
    </row>
    <row r="11" spans="2:8" ht="13.5" customHeight="1">
      <c r="B11" s="100" t="s">
        <v>195</v>
      </c>
      <c r="C11" s="100"/>
      <c r="D11" s="102">
        <v>55.1</v>
      </c>
      <c r="E11" s="102">
        <v>2.3</v>
      </c>
      <c r="F11" s="102">
        <v>34.9</v>
      </c>
      <c r="G11" s="102">
        <v>7.7</v>
      </c>
      <c r="H11" s="103">
        <f>SUM(D11:G11)</f>
        <v>100</v>
      </c>
    </row>
    <row r="12" spans="2:8" ht="13.5" customHeight="1">
      <c r="B12" s="100" t="s">
        <v>196</v>
      </c>
      <c r="C12" s="100"/>
      <c r="D12" s="104">
        <v>18.8</v>
      </c>
      <c r="E12" s="104">
        <v>4</v>
      </c>
      <c r="F12" s="104">
        <v>32.5</v>
      </c>
      <c r="G12" s="104">
        <v>44.7</v>
      </c>
      <c r="H12" s="103">
        <f>SUM(D12:G12)</f>
        <v>100</v>
      </c>
    </row>
    <row r="13" spans="2:8" ht="13.5" customHeight="1">
      <c r="B13" s="100"/>
      <c r="C13" s="100"/>
      <c r="D13" s="100"/>
      <c r="E13" s="100"/>
      <c r="F13" s="100"/>
      <c r="G13" s="100"/>
      <c r="H13" s="100"/>
    </row>
    <row r="14" spans="2:8" ht="13.5" customHeight="1">
      <c r="B14" s="106" t="s">
        <v>197</v>
      </c>
      <c r="C14" s="100"/>
      <c r="D14" s="100"/>
      <c r="E14" s="100"/>
      <c r="F14" s="100"/>
      <c r="G14" s="100"/>
      <c r="H14" s="100"/>
    </row>
    <row r="15" spans="2:8" ht="13.5" customHeight="1">
      <c r="B15" s="100"/>
      <c r="C15" s="100"/>
      <c r="D15" s="100"/>
      <c r="E15" s="100"/>
      <c r="F15" s="100"/>
      <c r="G15" s="100"/>
      <c r="H15" s="100"/>
    </row>
    <row r="16" spans="2:8" ht="13.5" customHeight="1">
      <c r="B16" s="100"/>
      <c r="C16" s="100"/>
      <c r="D16" s="100" t="s">
        <v>191</v>
      </c>
      <c r="E16" s="100" t="s">
        <v>193</v>
      </c>
      <c r="F16" s="100" t="s">
        <v>194</v>
      </c>
      <c r="G16" s="100" t="s">
        <v>147</v>
      </c>
      <c r="H16" s="100"/>
    </row>
    <row r="17" spans="2:8" ht="13.5" customHeight="1">
      <c r="B17" s="107" t="s">
        <v>198</v>
      </c>
      <c r="C17" s="100"/>
      <c r="D17" s="104">
        <v>0.9</v>
      </c>
      <c r="E17" s="104">
        <v>3.4</v>
      </c>
      <c r="F17" s="104">
        <v>95.7</v>
      </c>
      <c r="G17" s="105">
        <f>SUM(D17:F17)</f>
        <v>100</v>
      </c>
      <c r="H17" s="108"/>
    </row>
    <row r="18" spans="2:8" ht="13.5" customHeight="1">
      <c r="B18" s="107" t="s">
        <v>199</v>
      </c>
      <c r="C18" s="100"/>
      <c r="D18" s="104">
        <v>6.7</v>
      </c>
      <c r="E18" s="104">
        <v>14.9</v>
      </c>
      <c r="F18" s="104">
        <v>78.4</v>
      </c>
      <c r="G18" s="105">
        <f>SUM(D18:F18)</f>
        <v>100</v>
      </c>
      <c r="H18" s="108"/>
    </row>
    <row r="19" ht="13.5" customHeight="1">
      <c r="G19" s="100"/>
    </row>
    <row r="20" spans="2:7" ht="13.5" customHeight="1">
      <c r="B20" s="109" t="s">
        <v>200</v>
      </c>
      <c r="G20" s="100"/>
    </row>
    <row r="21" spans="1:6" ht="13.5" customHeight="1">
      <c r="A21" s="110"/>
      <c r="F21" s="100"/>
    </row>
    <row r="22" spans="1:6" ht="13.5" customHeight="1">
      <c r="A22" s="100"/>
      <c r="B22" s="100"/>
      <c r="C22" s="100"/>
      <c r="D22" s="100"/>
      <c r="E22" s="100"/>
      <c r="F22" s="100"/>
    </row>
    <row r="23" spans="1:6" ht="13.5" customHeight="1">
      <c r="A23" s="107"/>
      <c r="B23" s="105"/>
      <c r="C23" s="105"/>
      <c r="D23" s="105"/>
      <c r="E23" s="105"/>
      <c r="F23" s="108"/>
    </row>
    <row r="24" spans="1:6" ht="13.5" customHeight="1">
      <c r="A24" s="107"/>
      <c r="B24" s="105"/>
      <c r="C24" s="105"/>
      <c r="D24" s="105"/>
      <c r="E24" s="105"/>
      <c r="F24" s="108"/>
    </row>
    <row r="25" spans="1:6" ht="13.5" customHeight="1">
      <c r="A25" s="100"/>
      <c r="B25" s="100"/>
      <c r="C25" s="100"/>
      <c r="D25" s="100"/>
      <c r="E25" s="100"/>
      <c r="F25" s="100"/>
    </row>
    <row r="26" spans="1:6" ht="13.5" customHeight="1">
      <c r="A26" s="111"/>
      <c r="B26" s="100"/>
      <c r="C26" s="100"/>
      <c r="D26" s="100"/>
      <c r="E26" s="100"/>
      <c r="F26" s="100"/>
    </row>
    <row r="27" spans="1:6" ht="13.5" customHeight="1">
      <c r="A27" s="100"/>
      <c r="B27" s="100"/>
      <c r="C27" s="100"/>
      <c r="D27" s="100"/>
      <c r="E27" s="100"/>
      <c r="F27" s="100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>
      <c r="G36" s="112"/>
    </row>
    <row r="37" ht="13.5" customHeight="1">
      <c r="G37" s="112"/>
    </row>
    <row r="38" ht="13.5" customHeight="1"/>
    <row r="39" ht="13.5" customHeight="1">
      <c r="G39" s="109"/>
    </row>
    <row r="40" ht="13.5" customHeight="1">
      <c r="G40" s="109"/>
    </row>
    <row r="41" ht="13.5" customHeight="1"/>
    <row r="42" spans="1:6" ht="12.75">
      <c r="A42" s="112" t="s">
        <v>201</v>
      </c>
      <c r="B42" s="100"/>
      <c r="C42" s="100"/>
      <c r="D42" s="100"/>
      <c r="E42" s="100"/>
      <c r="F42" s="100"/>
    </row>
    <row r="43" spans="1:6" ht="12.75">
      <c r="A43" s="112" t="s">
        <v>202</v>
      </c>
      <c r="B43" s="100"/>
      <c r="C43" s="100"/>
      <c r="D43" s="100"/>
      <c r="E43" s="100"/>
      <c r="F43" s="100"/>
    </row>
    <row r="45" spans="1:2" ht="12.75">
      <c r="A45" s="106" t="s">
        <v>203</v>
      </c>
      <c r="B45" s="110"/>
    </row>
    <row r="46" ht="12.75">
      <c r="A46" s="113" t="s">
        <v>204</v>
      </c>
    </row>
    <row r="47" ht="12.75">
      <c r="A47" s="113" t="s">
        <v>205</v>
      </c>
    </row>
  </sheetData>
  <sheetProtection/>
  <mergeCells count="2">
    <mergeCell ref="A2:N2"/>
    <mergeCell ref="A1:N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41.7109375" style="1" customWidth="1"/>
    <col min="2" max="4" width="10.421875" style="5" customWidth="1"/>
    <col min="5" max="5" width="11.421875" style="5" customWidth="1"/>
    <col min="6" max="16384" width="11.421875" style="1" customWidth="1"/>
  </cols>
  <sheetData>
    <row r="1" spans="1:11" ht="12.75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3.5" customHeight="1">
      <c r="A2" s="153" t="s">
        <v>209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7" ht="13.5" customHeight="1">
      <c r="A4" s="47"/>
      <c r="B4" s="47"/>
      <c r="C4" s="47"/>
      <c r="D4" s="47"/>
      <c r="E4" s="47"/>
      <c r="F4" s="47"/>
      <c r="G4" s="47"/>
    </row>
    <row r="5" spans="1:7" ht="13.5" customHeight="1">
      <c r="A5" s="153" t="s">
        <v>150</v>
      </c>
      <c r="B5" s="153"/>
      <c r="C5" s="153"/>
      <c r="D5" s="153"/>
      <c r="E5" s="47"/>
      <c r="F5" s="47"/>
      <c r="G5" s="47"/>
    </row>
    <row r="6" ht="13.5" customHeight="1"/>
    <row r="7" spans="1:8" ht="9" customHeight="1">
      <c r="A7" s="2"/>
      <c r="B7" s="8"/>
      <c r="C7" s="8"/>
      <c r="D7" s="8"/>
      <c r="F7" s="51"/>
      <c r="G7" s="51"/>
      <c r="H7" s="51"/>
    </row>
    <row r="8" spans="1:8" ht="12" customHeight="1">
      <c r="A8" s="11"/>
      <c r="B8" s="154" t="s">
        <v>90</v>
      </c>
      <c r="C8" s="154"/>
      <c r="D8" s="154"/>
      <c r="F8" s="51"/>
      <c r="G8" s="51"/>
      <c r="H8" s="51"/>
    </row>
    <row r="9" spans="1:8" s="14" customFormat="1" ht="12" customHeight="1">
      <c r="A9" s="36" t="s">
        <v>11</v>
      </c>
      <c r="B9" s="28" t="s">
        <v>129</v>
      </c>
      <c r="C9" s="28" t="s">
        <v>130</v>
      </c>
      <c r="D9" s="28" t="s">
        <v>147</v>
      </c>
      <c r="E9" s="5"/>
      <c r="F9" s="52"/>
      <c r="G9" s="52"/>
      <c r="H9" s="52"/>
    </row>
    <row r="10" spans="1:8" ht="9" customHeight="1">
      <c r="A10" s="4"/>
      <c r="B10" s="9"/>
      <c r="C10" s="9"/>
      <c r="D10" s="9"/>
      <c r="F10" s="51"/>
      <c r="G10" s="51"/>
      <c r="H10" s="51"/>
    </row>
    <row r="11" spans="2:8" ht="12.75" customHeight="1">
      <c r="B11" s="114"/>
      <c r="C11" s="114"/>
      <c r="D11" s="114"/>
      <c r="E11" s="1"/>
      <c r="F11" s="51"/>
      <c r="G11" s="53"/>
      <c r="H11" s="51"/>
    </row>
    <row r="12" spans="1:8" ht="12.75" customHeight="1">
      <c r="A12" s="7" t="s">
        <v>146</v>
      </c>
      <c r="B12" s="114">
        <v>1552</v>
      </c>
      <c r="C12" s="114">
        <v>839</v>
      </c>
      <c r="D12" s="114">
        <f aca="true" t="shared" si="0" ref="D12:D17">SUM(B12:C12)</f>
        <v>2391</v>
      </c>
      <c r="E12" s="1"/>
      <c r="F12" s="55" t="s">
        <v>146</v>
      </c>
      <c r="G12" s="56">
        <f aca="true" t="shared" si="1" ref="G12:G17">D12</f>
        <v>2391</v>
      </c>
      <c r="H12" s="74">
        <f aca="true" t="shared" si="2" ref="H12:H18">+(G12/G$18)*100</f>
        <v>5.5280680662165915</v>
      </c>
    </row>
    <row r="13" spans="1:8" ht="12.75" customHeight="1">
      <c r="A13" s="7" t="s">
        <v>43</v>
      </c>
      <c r="B13" s="114">
        <v>3128</v>
      </c>
      <c r="C13" s="114">
        <v>2279</v>
      </c>
      <c r="D13" s="114">
        <f t="shared" si="0"/>
        <v>5407</v>
      </c>
      <c r="E13" s="1"/>
      <c r="F13" s="55" t="s">
        <v>43</v>
      </c>
      <c r="G13" s="56">
        <f t="shared" si="1"/>
        <v>5407</v>
      </c>
      <c r="H13" s="74">
        <f t="shared" si="2"/>
        <v>12.501156015906778</v>
      </c>
    </row>
    <row r="14" spans="1:8" ht="12.75" customHeight="1">
      <c r="A14" s="7" t="s">
        <v>44</v>
      </c>
      <c r="B14" s="114">
        <v>1952</v>
      </c>
      <c r="C14" s="114">
        <v>2110</v>
      </c>
      <c r="D14" s="114">
        <f t="shared" si="0"/>
        <v>4062</v>
      </c>
      <c r="E14" s="1"/>
      <c r="F14" s="55" t="s">
        <v>44</v>
      </c>
      <c r="G14" s="56">
        <f t="shared" si="1"/>
        <v>4062</v>
      </c>
      <c r="H14" s="74">
        <f t="shared" si="2"/>
        <v>9.391473226671598</v>
      </c>
    </row>
    <row r="15" spans="1:8" ht="12.75" customHeight="1">
      <c r="A15" s="7" t="s">
        <v>42</v>
      </c>
      <c r="B15" s="114">
        <v>15756</v>
      </c>
      <c r="C15" s="114">
        <v>11022</v>
      </c>
      <c r="D15" s="114">
        <f t="shared" si="0"/>
        <v>26778</v>
      </c>
      <c r="E15" s="1"/>
      <c r="F15" s="55" t="s">
        <v>42</v>
      </c>
      <c r="G15" s="56">
        <f t="shared" si="1"/>
        <v>26778</v>
      </c>
      <c r="H15" s="74">
        <f t="shared" si="2"/>
        <v>61.91158790344955</v>
      </c>
    </row>
    <row r="16" spans="1:8" ht="12.75" customHeight="1">
      <c r="A16" s="7" t="s">
        <v>164</v>
      </c>
      <c r="B16" s="114">
        <v>2294</v>
      </c>
      <c r="C16" s="114">
        <v>2011</v>
      </c>
      <c r="D16" s="114">
        <f t="shared" si="0"/>
        <v>4305</v>
      </c>
      <c r="E16" s="1"/>
      <c r="F16" s="55" t="s">
        <v>51</v>
      </c>
      <c r="G16" s="56">
        <f t="shared" si="1"/>
        <v>4305</v>
      </c>
      <c r="H16" s="74">
        <f t="shared" si="2"/>
        <v>9.953296957366135</v>
      </c>
    </row>
    <row r="17" spans="1:8" ht="12.75" customHeight="1">
      <c r="A17" s="7" t="s">
        <v>55</v>
      </c>
      <c r="B17" s="114">
        <v>229</v>
      </c>
      <c r="C17" s="114">
        <v>80</v>
      </c>
      <c r="D17" s="114">
        <f t="shared" si="0"/>
        <v>309</v>
      </c>
      <c r="E17" s="1"/>
      <c r="F17" s="55" t="s">
        <v>134</v>
      </c>
      <c r="G17" s="56">
        <f t="shared" si="1"/>
        <v>309</v>
      </c>
      <c r="H17" s="74">
        <f t="shared" si="2"/>
        <v>0.7144178303893461</v>
      </c>
    </row>
    <row r="18" spans="2:8" ht="12.75" customHeight="1">
      <c r="B18" s="114"/>
      <c r="C18" s="114"/>
      <c r="D18" s="114"/>
      <c r="E18" s="1"/>
      <c r="F18" s="59"/>
      <c r="G18" s="56">
        <f>SUM(G12:G17)</f>
        <v>43252</v>
      </c>
      <c r="H18" s="57">
        <f t="shared" si="2"/>
        <v>100</v>
      </c>
    </row>
    <row r="19" spans="1:8" ht="9" customHeight="1">
      <c r="A19" s="2"/>
      <c r="B19" s="117"/>
      <c r="C19" s="117"/>
      <c r="D19" s="117"/>
      <c r="F19" s="59"/>
      <c r="G19" s="59"/>
      <c r="H19" s="59"/>
    </row>
    <row r="20" spans="1:8" ht="12.75" customHeight="1">
      <c r="A20" s="37" t="s">
        <v>89</v>
      </c>
      <c r="B20" s="118">
        <f>SUM(B12:B17)</f>
        <v>24911</v>
      </c>
      <c r="C20" s="118">
        <f>SUM(C12:C17)</f>
        <v>18341</v>
      </c>
      <c r="D20" s="118">
        <f>SUM(D12:D17)</f>
        <v>43252</v>
      </c>
      <c r="E20" s="1"/>
      <c r="F20" s="51"/>
      <c r="G20" s="54"/>
      <c r="H20" s="54"/>
    </row>
    <row r="21" spans="1:8" ht="9" customHeight="1">
      <c r="A21" s="4"/>
      <c r="B21" s="115"/>
      <c r="C21" s="115"/>
      <c r="D21" s="115"/>
      <c r="E21" s="1"/>
      <c r="F21" s="51"/>
      <c r="G21" s="51"/>
      <c r="H21" s="51"/>
    </row>
    <row r="22" spans="1:8" ht="12.75" customHeight="1">
      <c r="A22" s="40"/>
      <c r="B22" s="41"/>
      <c r="C22" s="41"/>
      <c r="D22" s="41"/>
      <c r="E22" s="41"/>
      <c r="F22" s="40"/>
      <c r="G22" s="39"/>
      <c r="H22" s="39"/>
    </row>
    <row r="23" spans="2:8" ht="12.75" customHeight="1">
      <c r="B23" s="41"/>
      <c r="C23" s="41"/>
      <c r="D23" s="39"/>
      <c r="E23" s="41"/>
      <c r="F23" s="40"/>
      <c r="G23" s="39"/>
      <c r="H23" s="39"/>
    </row>
    <row r="24" spans="2:8" s="39" customFormat="1" ht="12.75" customHeight="1">
      <c r="B24" s="12"/>
      <c r="C24" s="12"/>
      <c r="D24" s="12"/>
      <c r="E24" s="12"/>
      <c r="F24" s="11"/>
      <c r="G24" s="1"/>
      <c r="H24" s="1"/>
    </row>
    <row r="25" spans="2:6" ht="12.75" customHeight="1">
      <c r="B25" s="1"/>
      <c r="C25" s="1"/>
      <c r="D25" s="1"/>
      <c r="E25" s="15"/>
      <c r="F25" s="16"/>
    </row>
    <row r="26" spans="1:6" ht="13.5" customHeight="1">
      <c r="A26" s="153" t="s">
        <v>151</v>
      </c>
      <c r="B26" s="153"/>
      <c r="C26" s="153"/>
      <c r="D26" s="153"/>
      <c r="E26" s="15"/>
      <c r="F26" s="16"/>
    </row>
    <row r="27" spans="1:5" ht="12.75" customHeight="1">
      <c r="A27" s="15"/>
      <c r="B27" s="15"/>
      <c r="C27" s="16"/>
      <c r="D27" s="1"/>
      <c r="E27" s="1"/>
    </row>
    <row r="28" spans="1:5" ht="9" customHeight="1">
      <c r="A28" s="61"/>
      <c r="B28" s="61"/>
      <c r="C28" s="62"/>
      <c r="D28" s="2"/>
      <c r="E28" s="1"/>
    </row>
    <row r="29" spans="1:5" ht="12" customHeight="1">
      <c r="A29" s="63"/>
      <c r="B29" s="154" t="s">
        <v>90</v>
      </c>
      <c r="C29" s="154"/>
      <c r="D29" s="154"/>
      <c r="E29" s="1"/>
    </row>
    <row r="30" spans="1:5" ht="12" customHeight="1">
      <c r="A30" s="36" t="s">
        <v>123</v>
      </c>
      <c r="B30" s="28" t="s">
        <v>129</v>
      </c>
      <c r="C30" s="28" t="s">
        <v>130</v>
      </c>
      <c r="D30" s="28" t="s">
        <v>147</v>
      </c>
      <c r="E30" s="1"/>
    </row>
    <row r="31" spans="1:5" ht="9" customHeight="1">
      <c r="A31" s="4"/>
      <c r="B31" s="9"/>
      <c r="C31" s="9"/>
      <c r="D31" s="9"/>
      <c r="E31" s="1"/>
    </row>
    <row r="32" spans="2:15" ht="12.75">
      <c r="B32" s="114"/>
      <c r="C32" s="114"/>
      <c r="D32" s="114"/>
      <c r="E32" s="1"/>
      <c r="M32" s="7"/>
      <c r="N32" s="46"/>
      <c r="O32" s="5"/>
    </row>
    <row r="33" spans="1:15" ht="12.75">
      <c r="A33" s="7" t="s">
        <v>52</v>
      </c>
      <c r="B33" s="116">
        <v>646</v>
      </c>
      <c r="C33" s="116">
        <v>702</v>
      </c>
      <c r="D33" s="114">
        <f aca="true" t="shared" si="3" ref="D33:D40">SUM(B33:C33)</f>
        <v>1348</v>
      </c>
      <c r="E33" s="1"/>
      <c r="F33" s="116"/>
      <c r="G33" s="35" t="s">
        <v>52</v>
      </c>
      <c r="H33" s="35">
        <f>SUM(B33:C33)</f>
        <v>1348</v>
      </c>
      <c r="I33" s="34">
        <f>D33/$D$43*100</f>
        <v>3.1166188846758534</v>
      </c>
      <c r="M33" s="7"/>
      <c r="N33" s="46"/>
      <c r="O33" s="5"/>
    </row>
    <row r="34" spans="1:15" ht="12.75">
      <c r="A34" s="7" t="s">
        <v>53</v>
      </c>
      <c r="B34" s="116">
        <v>1788</v>
      </c>
      <c r="C34" s="116">
        <v>907</v>
      </c>
      <c r="D34" s="114">
        <f t="shared" si="3"/>
        <v>2695</v>
      </c>
      <c r="E34" s="1"/>
      <c r="F34" s="114"/>
      <c r="G34" s="35" t="s">
        <v>53</v>
      </c>
      <c r="H34" s="35">
        <f aca="true" t="shared" si="4" ref="H34:H40">SUM(B34:C34)</f>
        <v>2695</v>
      </c>
      <c r="I34" s="34">
        <f>D34/$D$43*100</f>
        <v>6.230925737538148</v>
      </c>
      <c r="M34" s="7"/>
      <c r="N34" s="46"/>
      <c r="O34" s="5"/>
    </row>
    <row r="35" spans="1:15" ht="12.75">
      <c r="A35" s="7" t="s">
        <v>87</v>
      </c>
      <c r="B35" s="116">
        <v>11755</v>
      </c>
      <c r="C35" s="116">
        <v>7541</v>
      </c>
      <c r="D35" s="114">
        <f t="shared" si="3"/>
        <v>19296</v>
      </c>
      <c r="E35" s="1"/>
      <c r="F35" s="114"/>
      <c r="G35" s="35" t="s">
        <v>87</v>
      </c>
      <c r="H35" s="35">
        <f t="shared" si="4"/>
        <v>19296</v>
      </c>
      <c r="I35" s="34">
        <f>D35/$D$43*100</f>
        <v>44.612965874410435</v>
      </c>
      <c r="M35" s="7"/>
      <c r="N35" s="46"/>
      <c r="O35" s="5"/>
    </row>
    <row r="36" spans="1:15" ht="12.75">
      <c r="A36" s="7" t="s">
        <v>86</v>
      </c>
      <c r="B36" s="116">
        <v>747</v>
      </c>
      <c r="C36" s="116">
        <v>810</v>
      </c>
      <c r="D36" s="114">
        <f t="shared" si="3"/>
        <v>1557</v>
      </c>
      <c r="E36" s="1"/>
      <c r="F36" s="114"/>
      <c r="G36" s="35" t="s">
        <v>86</v>
      </c>
      <c r="H36" s="35">
        <f t="shared" si="4"/>
        <v>1557</v>
      </c>
      <c r="I36" s="34">
        <f>D36/$D$43*100</f>
        <v>3.599833533709424</v>
      </c>
      <c r="M36" s="7"/>
      <c r="N36" s="46"/>
      <c r="O36" s="5"/>
    </row>
    <row r="37" spans="1:15" ht="12.75">
      <c r="A37" s="7" t="s">
        <v>88</v>
      </c>
      <c r="B37" s="116">
        <v>5884</v>
      </c>
      <c r="C37" s="116">
        <v>4498</v>
      </c>
      <c r="D37" s="114">
        <f t="shared" si="3"/>
        <v>10382</v>
      </c>
      <c r="E37" s="1"/>
      <c r="F37" s="114"/>
      <c r="G37" s="35" t="s">
        <v>88</v>
      </c>
      <c r="H37" s="35">
        <f t="shared" si="4"/>
        <v>10382</v>
      </c>
      <c r="I37" s="34">
        <f>D37/$D$43*100</f>
        <v>24.00351428835661</v>
      </c>
      <c r="M37" s="7"/>
      <c r="N37" s="46"/>
      <c r="O37" s="5"/>
    </row>
    <row r="38" spans="1:15" ht="12.75">
      <c r="A38" s="7" t="s">
        <v>84</v>
      </c>
      <c r="B38" s="116">
        <v>1387</v>
      </c>
      <c r="C38" s="116">
        <v>1642</v>
      </c>
      <c r="D38" s="114">
        <f t="shared" si="3"/>
        <v>3029</v>
      </c>
      <c r="E38" s="1"/>
      <c r="F38" s="114"/>
      <c r="G38" s="35" t="s">
        <v>84</v>
      </c>
      <c r="H38" s="35">
        <f t="shared" si="4"/>
        <v>3029</v>
      </c>
      <c r="I38" s="34">
        <f>D38/$D$43*100</f>
        <v>7.003144363266439</v>
      </c>
      <c r="M38" s="7"/>
      <c r="N38" s="46"/>
      <c r="O38" s="5"/>
    </row>
    <row r="39" spans="1:15" ht="12.75">
      <c r="A39" s="7" t="s">
        <v>85</v>
      </c>
      <c r="B39" s="116">
        <v>2042</v>
      </c>
      <c r="C39" s="116">
        <v>1550</v>
      </c>
      <c r="D39" s="114">
        <f t="shared" si="3"/>
        <v>3592</v>
      </c>
      <c r="E39" s="1"/>
      <c r="F39" s="114"/>
      <c r="G39" s="35" t="s">
        <v>85</v>
      </c>
      <c r="H39" s="35">
        <f t="shared" si="4"/>
        <v>3592</v>
      </c>
      <c r="I39" s="34">
        <f>D39/$D$43*100</f>
        <v>8.304818274299453</v>
      </c>
      <c r="M39" s="7"/>
      <c r="N39" s="46"/>
      <c r="O39" s="5"/>
    </row>
    <row r="40" spans="1:14" ht="14.25">
      <c r="A40" s="7" t="s">
        <v>152</v>
      </c>
      <c r="B40" s="116">
        <v>662</v>
      </c>
      <c r="C40" s="116">
        <v>691</v>
      </c>
      <c r="D40" s="114">
        <f t="shared" si="3"/>
        <v>1353</v>
      </c>
      <c r="E40" s="1"/>
      <c r="F40" s="114"/>
      <c r="G40" s="35" t="s">
        <v>241</v>
      </c>
      <c r="H40" s="35">
        <f t="shared" si="4"/>
        <v>1353</v>
      </c>
      <c r="I40" s="34">
        <f>D40/$D$43*100</f>
        <v>3.128179043743642</v>
      </c>
      <c r="N40" s="34"/>
    </row>
    <row r="41" spans="1:8" ht="12.75">
      <c r="A41" s="4"/>
      <c r="B41" s="114"/>
      <c r="C41" s="114"/>
      <c r="D41" s="114"/>
      <c r="E41" s="1"/>
      <c r="F41" s="7"/>
      <c r="G41" s="7"/>
      <c r="H41" s="7"/>
    </row>
    <row r="42" spans="2:5" ht="9" customHeight="1">
      <c r="B42" s="117"/>
      <c r="C42" s="117"/>
      <c r="D42" s="117"/>
      <c r="E42" s="1"/>
    </row>
    <row r="43" spans="1:5" ht="12.75">
      <c r="A43" s="37" t="s">
        <v>89</v>
      </c>
      <c r="B43" s="118">
        <f>SUM(B33:B40)</f>
        <v>24911</v>
      </c>
      <c r="C43" s="118">
        <f>SUM(C33:C40)</f>
        <v>18341</v>
      </c>
      <c r="D43" s="118">
        <f>SUM(D33:D40)</f>
        <v>43252</v>
      </c>
      <c r="E43" s="1"/>
    </row>
    <row r="44" spans="1:5" ht="9" customHeight="1">
      <c r="A44" s="4"/>
      <c r="B44" s="4"/>
      <c r="C44" s="4"/>
      <c r="D44" s="4"/>
      <c r="E44" s="1"/>
    </row>
    <row r="45" spans="1:5" ht="12.75">
      <c r="A45" s="5"/>
      <c r="C45" s="1"/>
      <c r="D45" s="1"/>
      <c r="E45" s="1"/>
    </row>
    <row r="46" spans="1:5" ht="12.75">
      <c r="A46" s="5"/>
      <c r="C46" s="1"/>
      <c r="D46" s="1"/>
      <c r="E46" s="1"/>
    </row>
    <row r="47" ht="12.75">
      <c r="A47" s="43" t="s">
        <v>0</v>
      </c>
    </row>
    <row r="48" spans="1:2" ht="12.75">
      <c r="A48" s="92" t="s">
        <v>187</v>
      </c>
      <c r="B48" s="94"/>
    </row>
    <row r="49" spans="1:11" ht="24.75" customHeight="1">
      <c r="A49" s="155" t="s">
        <v>157</v>
      </c>
      <c r="B49" s="155"/>
      <c r="C49" s="155"/>
      <c r="D49" s="155"/>
      <c r="E49" s="155"/>
      <c r="F49" s="155"/>
      <c r="G49" s="155"/>
      <c r="H49" s="155"/>
      <c r="I49" s="155"/>
      <c r="J49" s="155"/>
      <c r="K49" s="73"/>
    </row>
    <row r="50" spans="2:8" ht="12.75">
      <c r="B50" s="1"/>
      <c r="C50" s="1"/>
      <c r="D50" s="1"/>
      <c r="E50" s="1"/>
      <c r="G50" s="13"/>
      <c r="H50" s="15"/>
    </row>
    <row r="51" ht="12.75">
      <c r="A51" s="13" t="s">
        <v>208</v>
      </c>
    </row>
    <row r="52" spans="2:4" ht="12.75">
      <c r="B52" s="1"/>
      <c r="C52" s="1"/>
      <c r="D52" s="1"/>
    </row>
  </sheetData>
  <sheetProtection/>
  <mergeCells count="7">
    <mergeCell ref="A49:J49"/>
    <mergeCell ref="A1:K1"/>
    <mergeCell ref="A2:K2"/>
    <mergeCell ref="A5:D5"/>
    <mergeCell ref="B8:D8"/>
    <mergeCell ref="A26:D26"/>
    <mergeCell ref="B29:D29"/>
  </mergeCells>
  <printOptions horizontalCentered="1"/>
  <pageMargins left="0.7874015748031497" right="0.7874015748031497" top="0.7874015748031497" bottom="0.3937007874015748" header="0.3937007874015748" footer="0.3937007874015748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8.28125" style="1" customWidth="1"/>
    <col min="2" max="4" width="11.421875" style="1" customWidth="1"/>
    <col min="5" max="5" width="3.00390625" style="1" customWidth="1"/>
    <col min="6" max="13" width="11.421875" style="1" customWidth="1"/>
    <col min="14" max="14" width="10.8515625" style="1" customWidth="1"/>
    <col min="15" max="16384" width="11.421875" style="1" customWidth="1"/>
  </cols>
  <sheetData>
    <row r="1" spans="1:8" ht="13.5" customHeight="1">
      <c r="A1" s="153" t="s">
        <v>41</v>
      </c>
      <c r="B1" s="153"/>
      <c r="C1" s="153"/>
      <c r="D1" s="153"/>
      <c r="E1" s="153"/>
      <c r="F1" s="153"/>
      <c r="G1" s="153"/>
      <c r="H1" s="153"/>
    </row>
    <row r="2" spans="1:8" ht="13.5" customHeight="1">
      <c r="A2" s="153" t="s">
        <v>120</v>
      </c>
      <c r="B2" s="153"/>
      <c r="C2" s="153"/>
      <c r="D2" s="153"/>
      <c r="E2" s="153"/>
      <c r="F2" s="153"/>
      <c r="G2" s="153"/>
      <c r="H2" s="153"/>
    </row>
    <row r="3" spans="1:8" ht="13.5" customHeight="1">
      <c r="A3" s="153">
        <v>2009</v>
      </c>
      <c r="B3" s="153"/>
      <c r="C3" s="153"/>
      <c r="D3" s="153"/>
      <c r="E3" s="153"/>
      <c r="F3" s="153"/>
      <c r="G3" s="153"/>
      <c r="H3" s="153"/>
    </row>
    <row r="4" spans="2:8" ht="13.5" customHeight="1">
      <c r="B4" s="5"/>
      <c r="C4" s="5"/>
      <c r="D4" s="5"/>
      <c r="E4" s="5"/>
      <c r="F4" s="5"/>
      <c r="H4" s="4"/>
    </row>
    <row r="5" spans="1:7" ht="9" customHeight="1">
      <c r="A5" s="2"/>
      <c r="B5" s="8"/>
      <c r="C5" s="8"/>
      <c r="D5" s="8"/>
      <c r="E5" s="8"/>
      <c r="F5" s="8"/>
      <c r="G5" s="2"/>
    </row>
    <row r="6" spans="2:10" ht="12" customHeight="1">
      <c r="B6" s="156" t="s">
        <v>90</v>
      </c>
      <c r="C6" s="156"/>
      <c r="D6" s="156"/>
      <c r="E6" s="28"/>
      <c r="F6" s="156" t="s">
        <v>54</v>
      </c>
      <c r="G6" s="156"/>
      <c r="H6" s="156"/>
      <c r="J6" s="5"/>
    </row>
    <row r="7" spans="1:8" ht="12" customHeight="1">
      <c r="A7" s="13" t="s">
        <v>12</v>
      </c>
      <c r="B7" s="28" t="s">
        <v>129</v>
      </c>
      <c r="C7" s="28" t="s">
        <v>130</v>
      </c>
      <c r="D7" s="28" t="s">
        <v>147</v>
      </c>
      <c r="E7" s="18"/>
      <c r="F7" s="28" t="s">
        <v>129</v>
      </c>
      <c r="G7" s="28" t="s">
        <v>130</v>
      </c>
      <c r="H7" s="28" t="s">
        <v>147</v>
      </c>
    </row>
    <row r="8" spans="1:8" ht="9" customHeight="1">
      <c r="A8" s="4"/>
      <c r="B8" s="9"/>
      <c r="C8" s="9"/>
      <c r="D8" s="9"/>
      <c r="E8" s="9"/>
      <c r="F8" s="9"/>
      <c r="G8" s="4"/>
      <c r="H8" s="4"/>
    </row>
    <row r="9" ht="12" customHeight="1"/>
    <row r="10" spans="1:9" ht="12" customHeight="1">
      <c r="A10" s="39" t="s">
        <v>117</v>
      </c>
      <c r="B10" s="114"/>
      <c r="C10" s="114"/>
      <c r="D10" s="114"/>
      <c r="E10" s="114"/>
      <c r="F10" s="114"/>
      <c r="G10" s="114"/>
      <c r="H10" s="114"/>
      <c r="I10" s="5"/>
    </row>
    <row r="11" spans="1:9" ht="6" customHeight="1">
      <c r="A11" s="39"/>
      <c r="B11" s="114"/>
      <c r="C11" s="114"/>
      <c r="D11" s="114"/>
      <c r="E11" s="114"/>
      <c r="F11" s="114"/>
      <c r="G11" s="114"/>
      <c r="H11" s="114"/>
      <c r="I11" s="5"/>
    </row>
    <row r="12" spans="1:10" ht="12" customHeight="1">
      <c r="A12" s="60" t="s">
        <v>13</v>
      </c>
      <c r="B12" s="114"/>
      <c r="C12" s="114"/>
      <c r="D12" s="114"/>
      <c r="E12" s="114"/>
      <c r="F12" s="114"/>
      <c r="G12" s="114"/>
      <c r="H12" s="114"/>
      <c r="I12" s="5"/>
      <c r="J12" s="5"/>
    </row>
    <row r="13" spans="1:16" ht="12" customHeight="1">
      <c r="A13" s="75" t="s">
        <v>99</v>
      </c>
      <c r="B13" s="114">
        <v>1548</v>
      </c>
      <c r="C13" s="114">
        <v>837</v>
      </c>
      <c r="D13" s="119">
        <f aca="true" t="shared" si="0" ref="D13:D18">SUM(B13:C13)</f>
        <v>2385</v>
      </c>
      <c r="E13" s="114"/>
      <c r="F13" s="114">
        <v>1548</v>
      </c>
      <c r="G13" s="114">
        <v>837</v>
      </c>
      <c r="H13" s="119">
        <f aca="true" t="shared" si="1" ref="H13:H18">SUM(F13:G13)</f>
        <v>2385</v>
      </c>
      <c r="I13" s="5"/>
      <c r="P13" s="34"/>
    </row>
    <row r="14" spans="1:16" ht="12" customHeight="1">
      <c r="A14" s="75" t="s">
        <v>100</v>
      </c>
      <c r="B14" s="114">
        <v>4</v>
      </c>
      <c r="C14" s="114">
        <v>2</v>
      </c>
      <c r="D14" s="119">
        <f t="shared" si="0"/>
        <v>6</v>
      </c>
      <c r="E14" s="114"/>
      <c r="F14" s="114">
        <v>4</v>
      </c>
      <c r="G14" s="114">
        <v>2</v>
      </c>
      <c r="H14" s="119">
        <f t="shared" si="1"/>
        <v>6</v>
      </c>
      <c r="I14" s="5"/>
      <c r="P14" s="34"/>
    </row>
    <row r="15" spans="1:9" ht="12" customHeight="1">
      <c r="A15" s="76" t="s">
        <v>97</v>
      </c>
      <c r="B15" s="114">
        <v>1026</v>
      </c>
      <c r="C15" s="114">
        <v>1004</v>
      </c>
      <c r="D15" s="119">
        <f t="shared" si="0"/>
        <v>2030</v>
      </c>
      <c r="E15" s="114"/>
      <c r="F15" s="114">
        <v>1026</v>
      </c>
      <c r="G15" s="114">
        <v>1004</v>
      </c>
      <c r="H15" s="119">
        <f t="shared" si="1"/>
        <v>2030</v>
      </c>
      <c r="I15" s="5"/>
    </row>
    <row r="16" spans="1:9" ht="12" customHeight="1">
      <c r="A16" s="75" t="s">
        <v>98</v>
      </c>
      <c r="B16" s="114">
        <v>1</v>
      </c>
      <c r="C16" s="114">
        <v>1</v>
      </c>
      <c r="D16" s="119">
        <f t="shared" si="0"/>
        <v>2</v>
      </c>
      <c r="E16" s="114"/>
      <c r="F16" s="114">
        <v>1</v>
      </c>
      <c r="G16" s="114">
        <v>1</v>
      </c>
      <c r="H16" s="119">
        <f t="shared" si="1"/>
        <v>2</v>
      </c>
      <c r="I16" s="5"/>
    </row>
    <row r="17" spans="1:9" ht="12" customHeight="1">
      <c r="A17" s="75" t="s">
        <v>101</v>
      </c>
      <c r="B17" s="114">
        <v>0</v>
      </c>
      <c r="C17" s="114">
        <v>2</v>
      </c>
      <c r="D17" s="119">
        <f t="shared" si="0"/>
        <v>2</v>
      </c>
      <c r="E17" s="114"/>
      <c r="F17" s="114">
        <v>0</v>
      </c>
      <c r="G17" s="114">
        <v>2</v>
      </c>
      <c r="H17" s="119">
        <f t="shared" si="1"/>
        <v>2</v>
      </c>
      <c r="I17" s="5"/>
    </row>
    <row r="18" spans="1:9" ht="12" customHeight="1">
      <c r="A18" s="75" t="s">
        <v>102</v>
      </c>
      <c r="B18" s="114">
        <v>0</v>
      </c>
      <c r="C18" s="114">
        <v>2</v>
      </c>
      <c r="D18" s="119">
        <f t="shared" si="0"/>
        <v>2</v>
      </c>
      <c r="E18" s="114"/>
      <c r="F18" s="114">
        <v>0</v>
      </c>
      <c r="G18" s="114">
        <v>2</v>
      </c>
      <c r="H18" s="119">
        <f t="shared" si="1"/>
        <v>2</v>
      </c>
      <c r="I18" s="5"/>
    </row>
    <row r="19" spans="2:9" ht="12" customHeight="1">
      <c r="B19" s="114"/>
      <c r="C19" s="114"/>
      <c r="D19" s="119"/>
      <c r="E19" s="114"/>
      <c r="F19" s="114"/>
      <c r="G19" s="114"/>
      <c r="H19" s="119"/>
      <c r="I19" s="5"/>
    </row>
    <row r="20" spans="1:9" ht="12" customHeight="1">
      <c r="A20" s="39" t="s">
        <v>7</v>
      </c>
      <c r="B20" s="114"/>
      <c r="C20" s="114"/>
      <c r="D20" s="119"/>
      <c r="E20" s="114"/>
      <c r="F20" s="114"/>
      <c r="G20" s="114"/>
      <c r="H20" s="119"/>
      <c r="I20" s="5"/>
    </row>
    <row r="21" spans="1:9" ht="6" customHeight="1">
      <c r="A21" s="39"/>
      <c r="B21" s="114"/>
      <c r="C21" s="114"/>
      <c r="D21" s="119"/>
      <c r="E21" s="114"/>
      <c r="F21" s="114"/>
      <c r="G21" s="114"/>
      <c r="H21" s="119"/>
      <c r="I21" s="5"/>
    </row>
    <row r="22" spans="1:10" ht="12" customHeight="1">
      <c r="A22" s="77" t="s">
        <v>13</v>
      </c>
      <c r="B22" s="114"/>
      <c r="C22" s="114"/>
      <c r="D22" s="114"/>
      <c r="E22" s="114"/>
      <c r="F22" s="114"/>
      <c r="G22" s="114"/>
      <c r="H22" s="114"/>
      <c r="I22" s="5"/>
      <c r="J22" s="5"/>
    </row>
    <row r="23" spans="1:9" ht="12" customHeight="1">
      <c r="A23" s="75" t="s">
        <v>95</v>
      </c>
      <c r="B23" s="114">
        <v>3005</v>
      </c>
      <c r="C23" s="114">
        <v>2238</v>
      </c>
      <c r="D23" s="119">
        <f>SUM(B23:C23)</f>
        <v>5243</v>
      </c>
      <c r="E23" s="114"/>
      <c r="F23" s="114">
        <v>3005</v>
      </c>
      <c r="G23" s="114">
        <v>2238</v>
      </c>
      <c r="H23" s="119">
        <f>SUM(F23:G23)</f>
        <v>5243</v>
      </c>
      <c r="I23" s="5"/>
    </row>
    <row r="24" spans="1:9" ht="12" customHeight="1">
      <c r="A24" s="75" t="s">
        <v>96</v>
      </c>
      <c r="B24" s="114">
        <v>123</v>
      </c>
      <c r="C24" s="114">
        <v>41</v>
      </c>
      <c r="D24" s="119">
        <f>SUM(B24:C24)</f>
        <v>164</v>
      </c>
      <c r="E24" s="114"/>
      <c r="F24" s="114">
        <v>123</v>
      </c>
      <c r="G24" s="114">
        <v>41</v>
      </c>
      <c r="H24" s="119">
        <f>SUM(F24:G24)</f>
        <v>164</v>
      </c>
      <c r="I24" s="5"/>
    </row>
    <row r="25" spans="1:9" ht="12" customHeight="1">
      <c r="A25" s="76" t="s">
        <v>97</v>
      </c>
      <c r="B25" s="114">
        <v>850</v>
      </c>
      <c r="C25" s="114">
        <v>1026</v>
      </c>
      <c r="D25" s="119">
        <f>SUM(B25:C25)</f>
        <v>1876</v>
      </c>
      <c r="E25" s="114"/>
      <c r="F25" s="114">
        <v>850</v>
      </c>
      <c r="G25" s="114">
        <v>1026</v>
      </c>
      <c r="H25" s="119">
        <f>SUM(F25:G25)</f>
        <v>1876</v>
      </c>
      <c r="I25" s="5"/>
    </row>
    <row r="26" spans="1:9" s="39" customFormat="1" ht="12" customHeight="1">
      <c r="A26" s="75" t="s">
        <v>98</v>
      </c>
      <c r="B26" s="114">
        <v>75</v>
      </c>
      <c r="C26" s="114">
        <v>79</v>
      </c>
      <c r="D26" s="119">
        <f>SUM(B26:C26)</f>
        <v>154</v>
      </c>
      <c r="E26" s="114"/>
      <c r="F26" s="114">
        <v>61</v>
      </c>
      <c r="G26" s="114">
        <v>71</v>
      </c>
      <c r="H26" s="119">
        <f>SUM(F26:G26)</f>
        <v>132</v>
      </c>
      <c r="I26" s="38"/>
    </row>
    <row r="27" spans="1:9" ht="6" customHeight="1">
      <c r="A27" s="39"/>
      <c r="B27" s="114"/>
      <c r="C27" s="114"/>
      <c r="D27" s="119"/>
      <c r="E27" s="114"/>
      <c r="F27" s="114"/>
      <c r="G27" s="114"/>
      <c r="H27" s="119"/>
      <c r="I27" s="5"/>
    </row>
    <row r="28" spans="1:15" ht="12" customHeight="1">
      <c r="A28" s="60" t="s">
        <v>14</v>
      </c>
      <c r="B28" s="120"/>
      <c r="C28" s="120"/>
      <c r="D28" s="114"/>
      <c r="E28" s="120"/>
      <c r="F28" s="114"/>
      <c r="G28" s="114"/>
      <c r="H28" s="114"/>
      <c r="O28" s="35"/>
    </row>
    <row r="29" spans="1:15" ht="12" customHeight="1">
      <c r="A29" s="78" t="s">
        <v>91</v>
      </c>
      <c r="B29" s="114">
        <v>13479</v>
      </c>
      <c r="C29" s="114">
        <v>9457</v>
      </c>
      <c r="D29" s="119">
        <f>SUM(B29:C29)</f>
        <v>22936</v>
      </c>
      <c r="E29" s="114"/>
      <c r="F29" s="114">
        <v>11201</v>
      </c>
      <c r="G29" s="114">
        <v>7862</v>
      </c>
      <c r="H29" s="119">
        <f>SUM(F29:G29)</f>
        <v>19063</v>
      </c>
      <c r="O29" s="35"/>
    </row>
    <row r="30" spans="1:9" ht="12" customHeight="1">
      <c r="A30" s="79" t="s">
        <v>92</v>
      </c>
      <c r="B30" s="114">
        <v>2277</v>
      </c>
      <c r="C30" s="114">
        <v>1565</v>
      </c>
      <c r="D30" s="119">
        <f>SUM(B30:C30)</f>
        <v>3842</v>
      </c>
      <c r="E30" s="114"/>
      <c r="F30" s="114">
        <v>1969</v>
      </c>
      <c r="G30" s="114">
        <v>1343</v>
      </c>
      <c r="H30" s="119">
        <f>SUM(F30:G30)</f>
        <v>3312</v>
      </c>
      <c r="I30" s="5"/>
    </row>
    <row r="31" spans="1:9" ht="12" customHeight="1">
      <c r="A31" s="78" t="s">
        <v>93</v>
      </c>
      <c r="B31" s="114">
        <v>503</v>
      </c>
      <c r="C31" s="114">
        <v>412</v>
      </c>
      <c r="D31" s="119">
        <f>SUM(B31:C31)</f>
        <v>915</v>
      </c>
      <c r="E31" s="114"/>
      <c r="F31" s="114">
        <v>498</v>
      </c>
      <c r="G31" s="114">
        <v>408</v>
      </c>
      <c r="H31" s="119">
        <f>SUM(F31:G31)</f>
        <v>906</v>
      </c>
      <c r="I31" s="5"/>
    </row>
    <row r="32" spans="1:9" ht="12" customHeight="1">
      <c r="A32" s="79" t="s">
        <v>94</v>
      </c>
      <c r="B32" s="114">
        <v>1791</v>
      </c>
      <c r="C32" s="114">
        <v>1595</v>
      </c>
      <c r="D32" s="119">
        <f>SUM(B32:C32)</f>
        <v>3386</v>
      </c>
      <c r="E32" s="114"/>
      <c r="F32" s="114">
        <v>1761</v>
      </c>
      <c r="G32" s="114">
        <v>1569</v>
      </c>
      <c r="H32" s="119">
        <f>SUM(F32:G32)</f>
        <v>3330</v>
      </c>
      <c r="I32" s="5"/>
    </row>
    <row r="33" spans="2:8" ht="12" customHeight="1">
      <c r="B33" s="114"/>
      <c r="C33" s="114"/>
      <c r="D33" s="114"/>
      <c r="E33" s="114"/>
      <c r="F33" s="114"/>
      <c r="G33" s="114"/>
      <c r="H33" s="114"/>
    </row>
    <row r="34" spans="1:10" ht="12" customHeight="1">
      <c r="A34" s="39" t="s">
        <v>40</v>
      </c>
      <c r="B34" s="118">
        <v>229</v>
      </c>
      <c r="C34" s="118">
        <v>80</v>
      </c>
      <c r="D34" s="121">
        <f>SUM(B34:C34)</f>
        <v>309</v>
      </c>
      <c r="E34" s="118"/>
      <c r="F34" s="118">
        <v>225</v>
      </c>
      <c r="G34" s="118">
        <v>77</v>
      </c>
      <c r="H34" s="121">
        <f>SUM(F34:G34)</f>
        <v>302</v>
      </c>
      <c r="I34" s="5"/>
      <c r="J34" s="5"/>
    </row>
    <row r="35" spans="1:8" ht="12" customHeight="1">
      <c r="A35" s="4"/>
      <c r="B35" s="115"/>
      <c r="C35" s="115"/>
      <c r="D35" s="115"/>
      <c r="E35" s="115"/>
      <c r="F35" s="115"/>
      <c r="G35" s="115"/>
      <c r="H35" s="115"/>
    </row>
    <row r="36" spans="2:8" ht="12.75" customHeight="1">
      <c r="B36" s="12"/>
      <c r="C36" s="12"/>
      <c r="D36" s="12"/>
      <c r="H36" s="10"/>
    </row>
    <row r="37" spans="1:7" ht="12.75" customHeight="1">
      <c r="A37" s="92" t="s">
        <v>188</v>
      </c>
      <c r="B37" s="7"/>
      <c r="C37" s="7"/>
      <c r="D37" s="7"/>
      <c r="F37" s="7"/>
      <c r="G37" s="7"/>
    </row>
    <row r="38" spans="9:13" ht="12.75" customHeight="1">
      <c r="I38" s="1" t="s">
        <v>118</v>
      </c>
      <c r="L38" s="5"/>
      <c r="M38" s="46"/>
    </row>
    <row r="39" spans="1:13" ht="12.75" customHeight="1">
      <c r="A39" s="13" t="s">
        <v>208</v>
      </c>
      <c r="L39" s="5"/>
      <c r="M39" s="46"/>
    </row>
    <row r="40" spans="10:13" ht="12.75">
      <c r="J40" s="69"/>
      <c r="K40" s="89"/>
      <c r="L40" s="5"/>
      <c r="M40" s="46"/>
    </row>
    <row r="41" spans="10:13" ht="12.75">
      <c r="J41" s="68"/>
      <c r="K41" s="68"/>
      <c r="L41" s="5"/>
      <c r="M41" s="35"/>
    </row>
    <row r="43" spans="12:13" ht="12.75">
      <c r="L43" s="5"/>
      <c r="M43" s="46"/>
    </row>
    <row r="44" spans="2:13" ht="12.75">
      <c r="B44" s="70" t="s">
        <v>159</v>
      </c>
      <c r="C44" s="89">
        <f>SUM(F13:G13,F15:G15,F17:G17,F23:G23,F25:G25)</f>
        <v>11536</v>
      </c>
      <c r="L44" s="5"/>
      <c r="M44" s="46"/>
    </row>
    <row r="45" spans="2:12" ht="12.75">
      <c r="B45" s="70" t="s">
        <v>134</v>
      </c>
      <c r="C45" s="89">
        <f>+C46-C44</f>
        <v>23521</v>
      </c>
      <c r="L45" s="5"/>
    </row>
    <row r="46" spans="2:3" ht="12.75">
      <c r="B46" s="70" t="s">
        <v>147</v>
      </c>
      <c r="C46" s="89">
        <v>35057</v>
      </c>
    </row>
  </sheetData>
  <sheetProtection/>
  <mergeCells count="5">
    <mergeCell ref="A1:H1"/>
    <mergeCell ref="A2:H2"/>
    <mergeCell ref="A3:H3"/>
    <mergeCell ref="B6:D6"/>
    <mergeCell ref="F6:H6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3" width="11.421875" style="123" customWidth="1"/>
    <col min="4" max="16384" width="11.421875" style="123" customWidth="1"/>
  </cols>
  <sheetData>
    <row r="1" spans="1:14" ht="12.75">
      <c r="A1" s="157" t="s">
        <v>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22"/>
      <c r="N1" s="122"/>
    </row>
    <row r="2" spans="1:14" ht="12.75">
      <c r="A2" s="157" t="s">
        <v>235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22"/>
      <c r="N2" s="122"/>
    </row>
    <row r="3" spans="1:10" ht="12.75">
      <c r="A3" s="1"/>
      <c r="B3" s="1"/>
      <c r="J3" s="124"/>
    </row>
    <row r="4" spans="1:10" ht="12.75">
      <c r="A4" s="1"/>
      <c r="B4" s="1"/>
      <c r="J4" s="124"/>
    </row>
    <row r="5" spans="1:12" ht="12.75">
      <c r="A5" s="125" t="s">
        <v>210</v>
      </c>
      <c r="J5" s="124"/>
      <c r="K5" s="50"/>
      <c r="L5" s="126"/>
    </row>
    <row r="6" spans="1:17" ht="12.75">
      <c r="A6" s="123" t="s">
        <v>211</v>
      </c>
      <c r="B6" s="50">
        <v>5770</v>
      </c>
      <c r="C6" s="127">
        <f aca="true" t="shared" si="0" ref="C6:D16">+B6/B$17*100</f>
        <v>16.458909775508456</v>
      </c>
      <c r="D6" s="128">
        <f t="shared" si="0"/>
        <v>16.458909775508456</v>
      </c>
      <c r="J6" s="35"/>
      <c r="K6" s="50"/>
      <c r="L6" s="126"/>
      <c r="M6" s="7"/>
      <c r="N6" s="7"/>
      <c r="O6" s="7"/>
      <c r="P6" s="7"/>
      <c r="Q6" s="7"/>
    </row>
    <row r="7" spans="1:17" ht="12.75">
      <c r="A7" s="129" t="s">
        <v>212</v>
      </c>
      <c r="B7" s="50">
        <v>3921</v>
      </c>
      <c r="C7" s="127">
        <f t="shared" si="0"/>
        <v>11.184642154206008</v>
      </c>
      <c r="D7" s="128">
        <f t="shared" si="0"/>
        <v>11.184642154206008</v>
      </c>
      <c r="J7" s="35"/>
      <c r="K7" s="50"/>
      <c r="L7" s="126"/>
      <c r="M7" s="7"/>
      <c r="N7" s="7"/>
      <c r="O7" s="7"/>
      <c r="P7" s="7"/>
      <c r="Q7" s="7"/>
    </row>
    <row r="8" spans="1:17" ht="12.75">
      <c r="A8" s="130" t="s">
        <v>213</v>
      </c>
      <c r="B8" s="50">
        <v>3268</v>
      </c>
      <c r="C8" s="127">
        <f t="shared" si="0"/>
        <v>9.321961377185726</v>
      </c>
      <c r="D8" s="128">
        <f t="shared" si="0"/>
        <v>9.321961377185726</v>
      </c>
      <c r="J8" s="35"/>
      <c r="K8" s="50"/>
      <c r="L8" s="126"/>
      <c r="M8" s="34"/>
      <c r="N8" s="7"/>
      <c r="O8" s="7"/>
      <c r="P8" s="7"/>
      <c r="Q8" s="7"/>
    </row>
    <row r="9" spans="1:17" ht="12.75">
      <c r="A9" s="130" t="s">
        <v>214</v>
      </c>
      <c r="B9" s="50">
        <v>2930</v>
      </c>
      <c r="C9" s="127">
        <f t="shared" si="0"/>
        <v>8.357817269019026</v>
      </c>
      <c r="D9" s="128">
        <f t="shared" si="0"/>
        <v>8.357817269019026</v>
      </c>
      <c r="J9" s="35"/>
      <c r="K9" s="50"/>
      <c r="L9" s="126"/>
      <c r="M9" s="34"/>
      <c r="N9" s="7"/>
      <c r="O9" s="7"/>
      <c r="P9" s="7"/>
      <c r="Q9" s="7"/>
    </row>
    <row r="10" spans="1:17" ht="12.75">
      <c r="A10" s="130" t="s">
        <v>215</v>
      </c>
      <c r="B10" s="50">
        <v>3026</v>
      </c>
      <c r="C10" s="127">
        <f t="shared" si="0"/>
        <v>8.631657015717261</v>
      </c>
      <c r="D10" s="128">
        <f t="shared" si="0"/>
        <v>8.631657015717261</v>
      </c>
      <c r="I10" s="1"/>
      <c r="J10" s="35"/>
      <c r="K10" s="50"/>
      <c r="L10" s="126"/>
      <c r="M10" s="34"/>
      <c r="N10" s="7"/>
      <c r="O10" s="7"/>
      <c r="P10" s="7"/>
      <c r="Q10" s="7"/>
    </row>
    <row r="11" spans="1:17" ht="12.75">
      <c r="A11" s="130" t="s">
        <v>216</v>
      </c>
      <c r="B11" s="50">
        <v>2933</v>
      </c>
      <c r="C11" s="127">
        <f t="shared" si="0"/>
        <v>8.366374761103346</v>
      </c>
      <c r="D11" s="128">
        <f t="shared" si="0"/>
        <v>8.366374761103346</v>
      </c>
      <c r="I11" s="1"/>
      <c r="J11" s="35"/>
      <c r="K11" s="50"/>
      <c r="L11" s="126"/>
      <c r="M11" s="34"/>
      <c r="N11" s="7"/>
      <c r="O11" s="7"/>
      <c r="P11" s="7"/>
      <c r="Q11" s="7"/>
    </row>
    <row r="12" spans="1:17" ht="12.75">
      <c r="A12" s="130" t="s">
        <v>217</v>
      </c>
      <c r="B12" s="50">
        <v>2337</v>
      </c>
      <c r="C12" s="127">
        <f t="shared" si="0"/>
        <v>6.666286333685141</v>
      </c>
      <c r="D12" s="128">
        <f t="shared" si="0"/>
        <v>6.666286333685141</v>
      </c>
      <c r="I12" s="1"/>
      <c r="J12" s="35"/>
      <c r="K12" s="50"/>
      <c r="L12" s="126"/>
      <c r="M12" s="34"/>
      <c r="N12" s="7"/>
      <c r="O12" s="7"/>
      <c r="P12" s="7"/>
      <c r="Q12" s="7"/>
    </row>
    <row r="13" spans="1:17" ht="12.75">
      <c r="A13" s="130" t="s">
        <v>218</v>
      </c>
      <c r="B13" s="50">
        <v>2065</v>
      </c>
      <c r="C13" s="127">
        <f t="shared" si="0"/>
        <v>5.890407051373478</v>
      </c>
      <c r="D13" s="128">
        <f t="shared" si="0"/>
        <v>5.890407051373478</v>
      </c>
      <c r="I13" s="1"/>
      <c r="J13" s="35"/>
      <c r="K13" s="50"/>
      <c r="L13" s="126"/>
      <c r="M13" s="34"/>
      <c r="N13" s="7"/>
      <c r="O13" s="7"/>
      <c r="P13" s="7"/>
      <c r="Q13" s="7"/>
    </row>
    <row r="14" spans="1:17" ht="12.75">
      <c r="A14" s="130" t="s">
        <v>219</v>
      </c>
      <c r="B14" s="50">
        <v>1829</v>
      </c>
      <c r="C14" s="127">
        <f t="shared" si="0"/>
        <v>5.217217674073652</v>
      </c>
      <c r="D14" s="128">
        <f t="shared" si="0"/>
        <v>5.217217674073652</v>
      </c>
      <c r="I14" s="1"/>
      <c r="J14" s="35"/>
      <c r="K14" s="50"/>
      <c r="L14" s="126"/>
      <c r="M14" s="34"/>
      <c r="N14" s="7"/>
      <c r="O14" s="7"/>
      <c r="P14" s="7"/>
      <c r="Q14" s="7"/>
    </row>
    <row r="15" spans="1:17" ht="12.75">
      <c r="A15" s="130" t="s">
        <v>220</v>
      </c>
      <c r="B15" s="50">
        <v>1921</v>
      </c>
      <c r="C15" s="127">
        <f t="shared" si="0"/>
        <v>5.479647431326126</v>
      </c>
      <c r="D15" s="128">
        <f t="shared" si="0"/>
        <v>5.479647431326126</v>
      </c>
      <c r="I15" s="1"/>
      <c r="J15" s="35"/>
      <c r="K15" s="50"/>
      <c r="L15" s="126"/>
      <c r="M15" s="34"/>
      <c r="N15" s="7"/>
      <c r="O15" s="7"/>
      <c r="P15" s="7"/>
      <c r="Q15" s="7"/>
    </row>
    <row r="16" spans="1:17" ht="12.75">
      <c r="A16" s="123" t="s">
        <v>221</v>
      </c>
      <c r="B16" s="50">
        <v>5057</v>
      </c>
      <c r="C16" s="127">
        <f t="shared" si="0"/>
        <v>14.425079156801779</v>
      </c>
      <c r="D16" s="128">
        <f t="shared" si="0"/>
        <v>14.425079156801779</v>
      </c>
      <c r="I16" s="1"/>
      <c r="J16" s="7"/>
      <c r="K16" s="7"/>
      <c r="L16" s="7"/>
      <c r="M16" s="34"/>
      <c r="N16" s="7"/>
      <c r="O16" s="7"/>
      <c r="P16" s="7"/>
      <c r="Q16" s="7"/>
    </row>
    <row r="17" spans="2:17" ht="12.75">
      <c r="B17" s="131">
        <f>SUM(B6:B16)</f>
        <v>35057</v>
      </c>
      <c r="C17" s="127">
        <f>+B17/B$17*100</f>
        <v>100</v>
      </c>
      <c r="D17" s="132"/>
      <c r="I17" s="1"/>
      <c r="J17" s="7"/>
      <c r="K17" s="7"/>
      <c r="L17" s="7"/>
      <c r="M17" s="34"/>
      <c r="N17" s="7"/>
      <c r="O17" s="7"/>
      <c r="P17" s="7"/>
      <c r="Q17" s="7"/>
    </row>
    <row r="18" spans="2:17" ht="12.75">
      <c r="B18" s="5"/>
      <c r="C18" s="128"/>
      <c r="I18" s="1"/>
      <c r="J18" s="7"/>
      <c r="K18" s="7"/>
      <c r="L18" s="7"/>
      <c r="M18" s="34"/>
      <c r="N18" s="7"/>
      <c r="O18" s="7"/>
      <c r="P18" s="7"/>
      <c r="Q18" s="7"/>
    </row>
    <row r="19" spans="2:17" ht="12.75">
      <c r="B19" s="5"/>
      <c r="C19" s="128"/>
      <c r="I19" s="1"/>
      <c r="J19" s="7"/>
      <c r="K19" s="7"/>
      <c r="L19" s="7"/>
      <c r="M19" s="34"/>
      <c r="N19" s="7"/>
      <c r="O19" s="7"/>
      <c r="P19" s="7"/>
      <c r="Q19" s="7"/>
    </row>
    <row r="20" spans="2:17" ht="12.75">
      <c r="B20" s="131"/>
      <c r="C20" s="128"/>
      <c r="I20" s="1"/>
      <c r="J20" s="7"/>
      <c r="K20" s="7"/>
      <c r="L20" s="7"/>
      <c r="M20" s="7"/>
      <c r="N20" s="7"/>
      <c r="O20" s="7"/>
      <c r="P20" s="7"/>
      <c r="Q20" s="7"/>
    </row>
    <row r="21" spans="2:17" ht="12.75">
      <c r="B21" s="131"/>
      <c r="C21" s="128"/>
      <c r="I21" s="1"/>
      <c r="J21" s="7"/>
      <c r="K21" s="7"/>
      <c r="L21" s="7"/>
      <c r="M21" s="7"/>
      <c r="N21" s="7"/>
      <c r="O21" s="7"/>
      <c r="P21" s="7"/>
      <c r="Q21" s="7"/>
    </row>
    <row r="22" spans="2:17" ht="12.75">
      <c r="B22" s="131"/>
      <c r="C22" s="128"/>
      <c r="I22" s="1"/>
      <c r="J22" s="7"/>
      <c r="K22" s="7"/>
      <c r="L22" s="7"/>
      <c r="M22" s="7"/>
      <c r="N22" s="7"/>
      <c r="O22" s="7"/>
      <c r="P22" s="7"/>
      <c r="Q22" s="7"/>
    </row>
    <row r="23" spans="2:18" ht="12.75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5" spans="5:17" ht="12.75">
      <c r="E25" s="50"/>
      <c r="F25" s="126"/>
      <c r="J25" s="7"/>
      <c r="K25" s="7"/>
      <c r="L25" s="7"/>
      <c r="M25" s="7"/>
      <c r="N25" s="7"/>
      <c r="O25" s="7"/>
      <c r="P25" s="7"/>
      <c r="Q25" s="7"/>
    </row>
    <row r="26" spans="5:17" ht="12.75">
      <c r="E26" s="50"/>
      <c r="F26" s="126"/>
      <c r="G26" s="132"/>
      <c r="J26" s="7"/>
      <c r="K26" s="7"/>
      <c r="L26" s="7"/>
      <c r="M26" s="7"/>
      <c r="N26" s="7"/>
      <c r="O26" s="7"/>
      <c r="P26" s="7"/>
      <c r="Q26" s="7"/>
    </row>
    <row r="27" spans="5:17" ht="12.75">
      <c r="E27" s="50"/>
      <c r="F27" s="126"/>
      <c r="K27" s="7"/>
      <c r="L27" s="7"/>
      <c r="M27" s="7"/>
      <c r="N27" s="7"/>
      <c r="O27" s="7"/>
      <c r="P27" s="7"/>
      <c r="Q27" s="7"/>
    </row>
    <row r="28" spans="5:17" ht="12.75">
      <c r="E28" s="50"/>
      <c r="F28" s="126"/>
      <c r="K28" s="7"/>
      <c r="L28" s="7"/>
      <c r="M28" s="7"/>
      <c r="N28" s="7"/>
      <c r="O28" s="7"/>
      <c r="P28" s="7"/>
      <c r="Q28" s="7"/>
    </row>
    <row r="29" spans="5:17" ht="12.75">
      <c r="E29" s="50"/>
      <c r="F29" s="126"/>
      <c r="K29" s="7"/>
      <c r="L29" s="7"/>
      <c r="M29" s="7"/>
      <c r="N29" s="7"/>
      <c r="O29" s="7"/>
      <c r="P29" s="7"/>
      <c r="Q29" s="7"/>
    </row>
    <row r="30" spans="5:17" ht="12.75">
      <c r="E30" s="50"/>
      <c r="F30" s="126"/>
      <c r="K30" s="7"/>
      <c r="L30" s="7"/>
      <c r="M30" s="7"/>
      <c r="N30" s="7"/>
      <c r="O30" s="7"/>
      <c r="P30" s="7"/>
      <c r="Q30" s="7"/>
    </row>
    <row r="31" spans="5:17" ht="12.75">
      <c r="E31" s="50"/>
      <c r="F31" s="126"/>
      <c r="K31" s="7"/>
      <c r="L31" s="7"/>
      <c r="M31" s="7"/>
      <c r="N31" s="7"/>
      <c r="O31" s="7"/>
      <c r="P31" s="7"/>
      <c r="Q31" s="7"/>
    </row>
    <row r="32" spans="5:17" ht="12.75">
      <c r="E32" s="50"/>
      <c r="F32" s="126"/>
      <c r="G32" s="125" t="s">
        <v>222</v>
      </c>
      <c r="H32" s="131"/>
      <c r="K32" s="7"/>
      <c r="L32" s="7"/>
      <c r="M32" s="7"/>
      <c r="N32" s="7"/>
      <c r="O32" s="7"/>
      <c r="P32" s="7"/>
      <c r="Q32" s="7"/>
    </row>
    <row r="33" spans="5:17" ht="12.75">
      <c r="E33" s="50"/>
      <c r="F33" s="126"/>
      <c r="G33" s="123" t="s">
        <v>223</v>
      </c>
      <c r="H33" s="50">
        <v>685</v>
      </c>
      <c r="I33" s="127">
        <f aca="true" t="shared" si="1" ref="I33:J43">+H33/H$44*100</f>
        <v>1.9539606925863595</v>
      </c>
      <c r="J33" s="128">
        <f t="shared" si="1"/>
        <v>1.9539606925863595</v>
      </c>
      <c r="K33" s="7"/>
      <c r="L33" s="7"/>
      <c r="M33" s="7"/>
      <c r="N33" s="7"/>
      <c r="O33" s="7"/>
      <c r="P33" s="7"/>
      <c r="Q33" s="7"/>
    </row>
    <row r="34" spans="5:17" ht="12.75">
      <c r="E34" s="50"/>
      <c r="F34" s="126"/>
      <c r="G34" s="123" t="s">
        <v>224</v>
      </c>
      <c r="H34" s="50">
        <v>2226</v>
      </c>
      <c r="I34" s="127">
        <f t="shared" si="1"/>
        <v>6.3496591265653075</v>
      </c>
      <c r="J34" s="128">
        <f t="shared" si="1"/>
        <v>6.3496591265653075</v>
      </c>
      <c r="K34" s="7"/>
      <c r="L34" s="7"/>
      <c r="M34" s="7"/>
      <c r="N34" s="7"/>
      <c r="O34" s="7"/>
      <c r="P34" s="7"/>
      <c r="Q34" s="7"/>
    </row>
    <row r="35" spans="5:17" ht="12.75">
      <c r="E35" s="50"/>
      <c r="F35" s="126"/>
      <c r="G35" s="123" t="s">
        <v>225</v>
      </c>
      <c r="H35" s="50">
        <v>3346</v>
      </c>
      <c r="I35" s="127">
        <f t="shared" si="1"/>
        <v>9.544456171378043</v>
      </c>
      <c r="J35" s="128">
        <f t="shared" si="1"/>
        <v>9.544456171378043</v>
      </c>
      <c r="K35" s="7"/>
      <c r="L35" s="7"/>
      <c r="M35" s="7"/>
      <c r="N35" s="7"/>
      <c r="O35" s="7"/>
      <c r="P35" s="7"/>
      <c r="Q35" s="7"/>
    </row>
    <row r="36" spans="7:10" s="1" customFormat="1" ht="12.75">
      <c r="G36" s="123" t="s">
        <v>226</v>
      </c>
      <c r="H36" s="50">
        <v>4205</v>
      </c>
      <c r="I36" s="127">
        <f t="shared" si="1"/>
        <v>11.99475140485495</v>
      </c>
      <c r="J36" s="128">
        <f t="shared" si="1"/>
        <v>11.99475140485495</v>
      </c>
    </row>
    <row r="37" spans="7:27" s="1" customFormat="1" ht="12.75">
      <c r="G37" s="123" t="s">
        <v>227</v>
      </c>
      <c r="H37" s="50">
        <v>4410</v>
      </c>
      <c r="I37" s="127">
        <f t="shared" si="1"/>
        <v>12.579513363950138</v>
      </c>
      <c r="J37" s="128">
        <f t="shared" si="1"/>
        <v>12.579513363950138</v>
      </c>
      <c r="AA37" s="1" t="s">
        <v>228</v>
      </c>
    </row>
    <row r="38" spans="7:10" s="1" customFormat="1" ht="12.75">
      <c r="G38" s="123" t="s">
        <v>229</v>
      </c>
      <c r="H38" s="50">
        <v>5207</v>
      </c>
      <c r="I38" s="127">
        <f t="shared" si="1"/>
        <v>14.85295376101777</v>
      </c>
      <c r="J38" s="128">
        <f t="shared" si="1"/>
        <v>14.85295376101777</v>
      </c>
    </row>
    <row r="39" spans="2:10" s="1" customFormat="1" ht="12.75">
      <c r="B39" s="5"/>
      <c r="G39" s="123" t="s">
        <v>230</v>
      </c>
      <c r="H39" s="50">
        <v>5483</v>
      </c>
      <c r="I39" s="127">
        <f t="shared" si="1"/>
        <v>15.640243032775194</v>
      </c>
      <c r="J39" s="128">
        <f t="shared" si="1"/>
        <v>15.640243032775194</v>
      </c>
    </row>
    <row r="40" spans="2:10" s="1" customFormat="1" ht="12.75">
      <c r="B40" s="5"/>
      <c r="G40" s="123" t="s">
        <v>231</v>
      </c>
      <c r="H40" s="50">
        <v>4067</v>
      </c>
      <c r="I40" s="127">
        <f t="shared" si="1"/>
        <v>11.601106768976239</v>
      </c>
      <c r="J40" s="128">
        <f t="shared" si="1"/>
        <v>11.601106768976239</v>
      </c>
    </row>
    <row r="41" spans="2:10" s="1" customFormat="1" ht="12.75">
      <c r="B41" s="5"/>
      <c r="G41" s="123" t="s">
        <v>232</v>
      </c>
      <c r="H41" s="50">
        <v>2715</v>
      </c>
      <c r="I41" s="127">
        <f t="shared" si="1"/>
        <v>7.744530336309439</v>
      </c>
      <c r="J41" s="128">
        <f t="shared" si="1"/>
        <v>7.744530336309439</v>
      </c>
    </row>
    <row r="42" spans="1:10" s="1" customFormat="1" ht="12.75">
      <c r="A42" s="133"/>
      <c r="B42" s="5"/>
      <c r="C42" s="133"/>
      <c r="G42" s="123" t="s">
        <v>233</v>
      </c>
      <c r="H42" s="50">
        <v>1456</v>
      </c>
      <c r="I42" s="127">
        <f t="shared" si="1"/>
        <v>4.153236158256553</v>
      </c>
      <c r="J42" s="128">
        <f t="shared" si="1"/>
        <v>4.153236158256553</v>
      </c>
    </row>
    <row r="43" spans="1:10" s="1" customFormat="1" ht="12.75">
      <c r="A43" s="133"/>
      <c r="B43" s="5"/>
      <c r="C43" s="133"/>
      <c r="G43" s="123" t="s">
        <v>234</v>
      </c>
      <c r="H43" s="50">
        <v>1257</v>
      </c>
      <c r="I43" s="127">
        <f t="shared" si="1"/>
        <v>3.5855891833300055</v>
      </c>
      <c r="J43" s="128">
        <f t="shared" si="1"/>
        <v>3.5855891833300055</v>
      </c>
    </row>
    <row r="44" spans="1:15" ht="12.75">
      <c r="A44" s="134"/>
      <c r="B44" s="5"/>
      <c r="C44" s="134"/>
      <c r="G44" s="1" t="s">
        <v>147</v>
      </c>
      <c r="H44" s="5">
        <f>SUM(H33:H43)</f>
        <v>35057</v>
      </c>
      <c r="I44" s="127">
        <f>+H44/H$44*100</f>
        <v>100</v>
      </c>
      <c r="J44" s="132"/>
      <c r="O44" s="13"/>
    </row>
    <row r="45" spans="2:10" ht="12.75">
      <c r="B45" s="5"/>
      <c r="G45" s="1"/>
      <c r="H45" s="5"/>
      <c r="I45" s="1"/>
      <c r="J45" s="1"/>
    </row>
    <row r="46" spans="2:10" ht="12.75">
      <c r="B46" s="5"/>
      <c r="G46" s="1"/>
      <c r="H46" s="1"/>
      <c r="I46" s="1"/>
      <c r="J46" s="1">
        <f>2+6.8+9.8+12.1+12.7+15.1+15.6+11.4+7.3+3.8+3.3</f>
        <v>99.9</v>
      </c>
    </row>
    <row r="47" ht="12.75">
      <c r="B47" s="5"/>
    </row>
    <row r="48" ht="12.75">
      <c r="B48" s="5"/>
    </row>
    <row r="49" spans="2:3" ht="12.75">
      <c r="B49" s="5"/>
      <c r="C49" s="7"/>
    </row>
    <row r="50" ht="12.75">
      <c r="C50" s="7"/>
    </row>
    <row r="51" ht="12.75">
      <c r="B51" s="5"/>
    </row>
    <row r="52" spans="1:2" ht="12.75">
      <c r="A52" s="13" t="s">
        <v>236</v>
      </c>
      <c r="B52" s="5"/>
    </row>
    <row r="53" ht="12.75">
      <c r="B53" s="135"/>
    </row>
    <row r="58" spans="1:6" ht="12.75">
      <c r="A58" s="135"/>
      <c r="B58" s="5"/>
      <c r="C58" s="124"/>
      <c r="E58" s="50"/>
      <c r="F58" s="126"/>
    </row>
    <row r="59" spans="1:6" ht="12.75">
      <c r="A59" s="135"/>
      <c r="B59" s="5"/>
      <c r="C59" s="124"/>
      <c r="E59" s="50"/>
      <c r="F59" s="126"/>
    </row>
    <row r="60" spans="1:6" ht="12.75">
      <c r="A60" s="135"/>
      <c r="B60" s="5"/>
      <c r="C60" s="124"/>
      <c r="E60" s="50"/>
      <c r="F60" s="126"/>
    </row>
    <row r="61" spans="1:6" ht="12.75">
      <c r="A61" s="135"/>
      <c r="B61" s="5"/>
      <c r="C61" s="124"/>
      <c r="E61" s="50"/>
      <c r="F61" s="126"/>
    </row>
    <row r="62" spans="1:6" ht="12.75">
      <c r="A62" s="135"/>
      <c r="B62" s="5"/>
      <c r="C62" s="124"/>
      <c r="E62" s="50"/>
      <c r="F62" s="126"/>
    </row>
    <row r="63" spans="1:6" ht="12.75">
      <c r="A63" s="135"/>
      <c r="B63" s="5"/>
      <c r="C63" s="124"/>
      <c r="E63" s="50"/>
      <c r="F63" s="126"/>
    </row>
    <row r="64" spans="2:3" ht="12.75">
      <c r="B64" s="135"/>
      <c r="C64" s="132"/>
    </row>
    <row r="69" spans="1:6" ht="12.75">
      <c r="A69" s="135"/>
      <c r="B69" s="50"/>
      <c r="C69" s="124"/>
      <c r="E69" s="50"/>
      <c r="F69" s="50"/>
    </row>
    <row r="70" spans="1:6" ht="12.75">
      <c r="A70" s="135"/>
      <c r="B70" s="50"/>
      <c r="C70" s="124"/>
      <c r="E70" s="50"/>
      <c r="F70" s="50"/>
    </row>
    <row r="71" spans="1:6" ht="12.75">
      <c r="A71" s="135"/>
      <c r="B71" s="50"/>
      <c r="C71" s="124"/>
      <c r="E71" s="50"/>
      <c r="F71" s="50"/>
    </row>
    <row r="72" spans="1:6" ht="12.75">
      <c r="A72" s="135"/>
      <c r="B72" s="50"/>
      <c r="C72" s="124"/>
      <c r="E72" s="50"/>
      <c r="F72" s="50"/>
    </row>
    <row r="73" spans="1:6" ht="12.75">
      <c r="A73" s="135"/>
      <c r="B73" s="50"/>
      <c r="C73" s="124"/>
      <c r="E73" s="50"/>
      <c r="F73" s="50"/>
    </row>
    <row r="74" spans="1:6" ht="12.75">
      <c r="A74" s="135"/>
      <c r="B74" s="50"/>
      <c r="C74" s="124"/>
      <c r="E74" s="50"/>
      <c r="F74" s="50"/>
    </row>
    <row r="75" spans="2:3" ht="12.75">
      <c r="B75" s="135"/>
      <c r="C75" s="124"/>
    </row>
    <row r="77" s="136" customFormat="1" ht="12.75"/>
    <row r="78" s="136" customFormat="1" ht="12.75">
      <c r="E78" s="137"/>
    </row>
    <row r="79" s="136" customFormat="1" ht="12.75"/>
    <row r="80" spans="1:6" s="136" customFormat="1" ht="12.75">
      <c r="A80" s="138"/>
      <c r="B80" s="139"/>
      <c r="C80" s="140"/>
      <c r="E80" s="141"/>
      <c r="F80" s="139"/>
    </row>
    <row r="81" spans="1:6" s="136" customFormat="1" ht="12.75">
      <c r="A81" s="138"/>
      <c r="B81" s="139"/>
      <c r="C81" s="140"/>
      <c r="E81" s="141"/>
      <c r="F81" s="139"/>
    </row>
    <row r="82" spans="1:6" s="136" customFormat="1" ht="12.75">
      <c r="A82" s="138"/>
      <c r="B82" s="139"/>
      <c r="C82" s="140"/>
      <c r="E82" s="141"/>
      <c r="F82" s="139"/>
    </row>
    <row r="83" spans="1:6" s="136" customFormat="1" ht="12.75">
      <c r="A83" s="138"/>
      <c r="B83" s="139"/>
      <c r="C83" s="140"/>
      <c r="E83" s="141"/>
      <c r="F83" s="139"/>
    </row>
    <row r="84" spans="1:6" s="136" customFormat="1" ht="12.75">
      <c r="A84" s="138"/>
      <c r="B84" s="139"/>
      <c r="C84" s="140"/>
      <c r="E84" s="141"/>
      <c r="F84" s="139"/>
    </row>
    <row r="85" spans="1:6" s="136" customFormat="1" ht="12.75">
      <c r="A85" s="138"/>
      <c r="B85" s="139"/>
      <c r="C85" s="140"/>
      <c r="E85" s="141"/>
      <c r="F85" s="139"/>
    </row>
    <row r="86" spans="1:6" s="136" customFormat="1" ht="12.75">
      <c r="A86" s="138"/>
      <c r="B86" s="139"/>
      <c r="C86" s="140"/>
      <c r="D86" s="27"/>
      <c r="E86" s="141"/>
      <c r="F86" s="139"/>
    </row>
    <row r="87" spans="1:6" s="136" customFormat="1" ht="12.75">
      <c r="A87" s="138"/>
      <c r="B87" s="139"/>
      <c r="C87" s="140"/>
      <c r="D87" s="27"/>
      <c r="E87" s="141"/>
      <c r="F87" s="139"/>
    </row>
    <row r="88" spans="2:5" s="136" customFormat="1" ht="12.75">
      <c r="B88" s="138"/>
      <c r="C88" s="142"/>
      <c r="D88" s="27"/>
      <c r="E88" s="27"/>
    </row>
    <row r="89" spans="4:5" s="136" customFormat="1" ht="12.75">
      <c r="D89" s="27"/>
      <c r="E89" s="27"/>
    </row>
    <row r="90" spans="4:5" s="136" customFormat="1" ht="12.75">
      <c r="D90" s="27"/>
      <c r="E90" s="27"/>
    </row>
    <row r="91" spans="4:5" s="136" customFormat="1" ht="12.75">
      <c r="D91" s="27"/>
      <c r="E91" s="27"/>
    </row>
    <row r="92" spans="4:5" s="136" customFormat="1" ht="12.75">
      <c r="D92" s="27"/>
      <c r="E92" s="27"/>
    </row>
    <row r="93" spans="4:5" s="136" customFormat="1" ht="12.75">
      <c r="D93" s="27"/>
      <c r="E93" s="27"/>
    </row>
    <row r="94" s="136" customFormat="1" ht="12.75"/>
    <row r="95" s="136" customFormat="1" ht="12.75"/>
    <row r="96" s="136" customFormat="1" ht="12.75"/>
    <row r="97" s="136" customFormat="1" ht="12.75"/>
    <row r="98" spans="1:5" s="136" customFormat="1" ht="12.75">
      <c r="A98" s="138"/>
      <c r="B98" s="139"/>
      <c r="C98" s="140"/>
      <c r="D98" s="27"/>
      <c r="E98" s="27"/>
    </row>
    <row r="99" spans="1:5" s="136" customFormat="1" ht="12.75">
      <c r="A99" s="138"/>
      <c r="B99" s="139"/>
      <c r="C99" s="140"/>
      <c r="D99" s="27"/>
      <c r="E99" s="27"/>
    </row>
    <row r="100" spans="1:5" s="136" customFormat="1" ht="12.75">
      <c r="A100" s="138"/>
      <c r="B100" s="139"/>
      <c r="C100" s="140"/>
      <c r="D100" s="27"/>
      <c r="E100" s="27"/>
    </row>
    <row r="101" spans="1:5" s="136" customFormat="1" ht="12.75">
      <c r="A101" s="138"/>
      <c r="B101" s="139"/>
      <c r="C101" s="140"/>
      <c r="D101" s="27"/>
      <c r="E101" s="27"/>
    </row>
    <row r="102" spans="1:5" s="136" customFormat="1" ht="12.75">
      <c r="A102" s="138"/>
      <c r="B102" s="139"/>
      <c r="C102" s="140"/>
      <c r="D102" s="27"/>
      <c r="E102" s="27"/>
    </row>
    <row r="103" spans="1:5" s="136" customFormat="1" ht="12.75">
      <c r="A103" s="138"/>
      <c r="B103" s="139"/>
      <c r="C103" s="140"/>
      <c r="D103" s="27"/>
      <c r="E103" s="27"/>
    </row>
    <row r="104" spans="1:5" s="136" customFormat="1" ht="12.75">
      <c r="A104" s="138"/>
      <c r="B104" s="139"/>
      <c r="C104" s="140"/>
      <c r="D104" s="27"/>
      <c r="E104" s="27"/>
    </row>
    <row r="105" spans="1:5" s="136" customFormat="1" ht="12.75">
      <c r="A105" s="138"/>
      <c r="B105" s="139"/>
      <c r="C105" s="140"/>
      <c r="D105" s="27"/>
      <c r="E105" s="27"/>
    </row>
    <row r="106" s="136" customFormat="1" ht="12.75">
      <c r="B106" s="138"/>
    </row>
    <row r="107" spans="2:3" s="136" customFormat="1" ht="12.75">
      <c r="B107" s="138"/>
      <c r="C107" s="143"/>
    </row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>
      <c r="E116" s="144"/>
    </row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</sheetData>
  <sheetProtection/>
  <mergeCells count="2">
    <mergeCell ref="A1:L1"/>
    <mergeCell ref="A2:L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71.421875" style="5" customWidth="1"/>
    <col min="2" max="8" width="10.7109375" style="5" customWidth="1"/>
    <col min="9" max="9" width="10.7109375" style="1" customWidth="1"/>
    <col min="10" max="10" width="10.7109375" style="5" customWidth="1"/>
    <col min="11" max="11" width="10.7109375" style="25" customWidth="1"/>
    <col min="12" max="16384" width="11.421875" style="5" customWidth="1"/>
  </cols>
  <sheetData>
    <row r="1" spans="1:11" ht="12.75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 customHeight="1">
      <c r="A2" s="158" t="s">
        <v>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.75" customHeight="1">
      <c r="A3" s="153">
        <v>2009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9" ht="12.75" customHeight="1">
      <c r="A4" s="9"/>
      <c r="F4" s="9"/>
      <c r="G4" s="9"/>
      <c r="H4" s="9"/>
      <c r="I4" s="4"/>
    </row>
    <row r="5" spans="2:11" ht="9" customHeight="1">
      <c r="B5" s="8"/>
      <c r="C5" s="8"/>
      <c r="D5" s="8"/>
      <c r="E5" s="8"/>
      <c r="F5" s="12"/>
      <c r="G5" s="8"/>
      <c r="H5" s="12"/>
      <c r="J5" s="8"/>
      <c r="K5" s="32"/>
    </row>
    <row r="6" spans="4:11" ht="11.25" customHeight="1">
      <c r="D6" s="156" t="s">
        <v>44</v>
      </c>
      <c r="E6" s="156"/>
      <c r="F6" s="28" t="s">
        <v>145</v>
      </c>
      <c r="G6" s="28" t="s">
        <v>182</v>
      </c>
      <c r="H6" s="28" t="s">
        <v>145</v>
      </c>
      <c r="I6" s="86" t="s">
        <v>175</v>
      </c>
      <c r="J6" s="28"/>
      <c r="K6" s="28"/>
    </row>
    <row r="7" spans="2:11" ht="11.25" customHeight="1">
      <c r="B7" s="156" t="s">
        <v>45</v>
      </c>
      <c r="C7" s="156"/>
      <c r="D7" s="156" t="s">
        <v>178</v>
      </c>
      <c r="E7" s="156"/>
      <c r="F7" s="28" t="s">
        <v>176</v>
      </c>
      <c r="G7" s="28" t="s">
        <v>183</v>
      </c>
      <c r="H7" s="28" t="s">
        <v>176</v>
      </c>
      <c r="I7" s="86" t="s">
        <v>176</v>
      </c>
      <c r="J7" s="28"/>
      <c r="K7" s="28"/>
    </row>
    <row r="8" spans="1:11" ht="11.25" customHeight="1">
      <c r="A8" s="17" t="s">
        <v>8</v>
      </c>
      <c r="B8" s="45" t="s">
        <v>114</v>
      </c>
      <c r="C8" s="45" t="s">
        <v>115</v>
      </c>
      <c r="D8" s="45" t="s">
        <v>114</v>
      </c>
      <c r="E8" s="45" t="s">
        <v>115</v>
      </c>
      <c r="F8" s="45" t="s">
        <v>181</v>
      </c>
      <c r="G8" s="28" t="s">
        <v>177</v>
      </c>
      <c r="H8" s="28" t="s">
        <v>184</v>
      </c>
      <c r="I8" s="86" t="s">
        <v>145</v>
      </c>
      <c r="J8" s="28" t="s">
        <v>39</v>
      </c>
      <c r="K8" s="28" t="s">
        <v>103</v>
      </c>
    </row>
    <row r="9" spans="1:11" ht="9" customHeight="1">
      <c r="A9" s="9"/>
      <c r="B9" s="31"/>
      <c r="C9" s="31"/>
      <c r="D9" s="31"/>
      <c r="E9" s="31"/>
      <c r="F9" s="31"/>
      <c r="G9" s="9"/>
      <c r="H9" s="9"/>
      <c r="I9" s="4"/>
      <c r="J9" s="9"/>
      <c r="K9" s="31"/>
    </row>
    <row r="10" spans="2:11" ht="12.75" customHeight="1">
      <c r="B10" s="30"/>
      <c r="C10" s="30"/>
      <c r="D10" s="30"/>
      <c r="E10" s="30"/>
      <c r="F10" s="30"/>
      <c r="G10" s="30"/>
      <c r="H10" s="30"/>
      <c r="J10" s="12"/>
      <c r="K10" s="30"/>
    </row>
    <row r="11" spans="1:11" s="38" customFormat="1" ht="12.75" customHeight="1">
      <c r="A11" s="38" t="s">
        <v>10</v>
      </c>
      <c r="B11" s="118">
        <f>SUM(B12:B30)</f>
        <v>813</v>
      </c>
      <c r="C11" s="118">
        <f aca="true" t="shared" si="0" ref="C11:K11">SUM(C12:C30)</f>
        <v>2</v>
      </c>
      <c r="D11" s="118">
        <f t="shared" si="0"/>
        <v>487</v>
      </c>
      <c r="E11" s="118">
        <f t="shared" si="0"/>
        <v>0</v>
      </c>
      <c r="F11" s="118">
        <f t="shared" si="0"/>
        <v>13</v>
      </c>
      <c r="G11" s="118">
        <f t="shared" si="0"/>
        <v>2</v>
      </c>
      <c r="H11" s="118">
        <f t="shared" si="0"/>
        <v>0</v>
      </c>
      <c r="I11" s="118">
        <f t="shared" si="0"/>
        <v>0</v>
      </c>
      <c r="J11" s="118">
        <f t="shared" si="0"/>
        <v>31</v>
      </c>
      <c r="K11" s="118">
        <f t="shared" si="0"/>
        <v>1348</v>
      </c>
    </row>
    <row r="12" spans="1:11" ht="12.75" customHeight="1">
      <c r="A12" s="82" t="s">
        <v>73</v>
      </c>
      <c r="B12" s="116">
        <v>9</v>
      </c>
      <c r="C12" s="116">
        <v>0</v>
      </c>
      <c r="D12" s="116">
        <v>6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4">
        <f aca="true" t="shared" si="1" ref="K12:K30">SUM(B12:J12)</f>
        <v>15</v>
      </c>
    </row>
    <row r="13" spans="1:11" ht="12.75" customHeight="1">
      <c r="A13" s="82" t="s">
        <v>74</v>
      </c>
      <c r="B13" s="116">
        <v>39</v>
      </c>
      <c r="C13" s="116">
        <v>0</v>
      </c>
      <c r="D13" s="116">
        <v>28</v>
      </c>
      <c r="E13" s="116">
        <v>0</v>
      </c>
      <c r="F13" s="116">
        <v>3</v>
      </c>
      <c r="G13" s="116">
        <v>0</v>
      </c>
      <c r="H13" s="116">
        <v>0</v>
      </c>
      <c r="I13" s="116">
        <v>0</v>
      </c>
      <c r="J13" s="116">
        <v>1</v>
      </c>
      <c r="K13" s="114">
        <f t="shared" si="1"/>
        <v>71</v>
      </c>
    </row>
    <row r="14" spans="1:11" ht="12.75" customHeight="1">
      <c r="A14" s="82" t="s">
        <v>75</v>
      </c>
      <c r="B14" s="116">
        <v>19</v>
      </c>
      <c r="C14" s="116">
        <v>0</v>
      </c>
      <c r="D14" s="116">
        <v>20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4">
        <f t="shared" si="1"/>
        <v>39</v>
      </c>
    </row>
    <row r="15" spans="1:11" ht="12.75" customHeight="1">
      <c r="A15" s="82" t="s">
        <v>160</v>
      </c>
      <c r="B15" s="116">
        <v>25</v>
      </c>
      <c r="C15" s="116">
        <v>0</v>
      </c>
      <c r="D15" s="116">
        <v>22</v>
      </c>
      <c r="E15" s="116">
        <v>0</v>
      </c>
      <c r="F15" s="116">
        <v>2</v>
      </c>
      <c r="G15" s="116">
        <v>0</v>
      </c>
      <c r="H15" s="116">
        <v>0</v>
      </c>
      <c r="I15" s="116">
        <v>0</v>
      </c>
      <c r="J15" s="116">
        <v>0</v>
      </c>
      <c r="K15" s="114">
        <f t="shared" si="1"/>
        <v>49</v>
      </c>
    </row>
    <row r="16" spans="1:11" ht="12.75" customHeight="1">
      <c r="A16" s="82" t="s">
        <v>165</v>
      </c>
      <c r="B16" s="114">
        <v>14</v>
      </c>
      <c r="C16" s="114">
        <v>0</v>
      </c>
      <c r="D16" s="114">
        <v>4</v>
      </c>
      <c r="E16" s="114">
        <v>0</v>
      </c>
      <c r="F16" s="114">
        <v>2</v>
      </c>
      <c r="G16" s="114">
        <v>0</v>
      </c>
      <c r="H16" s="114">
        <v>0</v>
      </c>
      <c r="I16" s="120">
        <v>0</v>
      </c>
      <c r="J16" s="114">
        <v>0</v>
      </c>
      <c r="K16" s="114">
        <f t="shared" si="1"/>
        <v>20</v>
      </c>
    </row>
    <row r="17" spans="1:11" ht="12.75" customHeight="1">
      <c r="A17" s="82" t="s">
        <v>76</v>
      </c>
      <c r="B17" s="116">
        <v>45</v>
      </c>
      <c r="C17" s="116">
        <v>0</v>
      </c>
      <c r="D17" s="116">
        <v>23</v>
      </c>
      <c r="E17" s="116">
        <v>0</v>
      </c>
      <c r="F17" s="116">
        <v>2</v>
      </c>
      <c r="G17" s="116">
        <v>0</v>
      </c>
      <c r="H17" s="116">
        <v>0</v>
      </c>
      <c r="I17" s="116">
        <v>0</v>
      </c>
      <c r="J17" s="116">
        <v>0</v>
      </c>
      <c r="K17" s="114">
        <f t="shared" si="1"/>
        <v>70</v>
      </c>
    </row>
    <row r="18" spans="1:11" ht="12.75" customHeight="1">
      <c r="A18" s="82" t="s">
        <v>77</v>
      </c>
      <c r="B18" s="116">
        <v>24</v>
      </c>
      <c r="C18" s="116">
        <v>0</v>
      </c>
      <c r="D18" s="116">
        <v>22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4">
        <f t="shared" si="1"/>
        <v>46</v>
      </c>
    </row>
    <row r="19" spans="1:11" ht="12.75" customHeight="1">
      <c r="A19" s="82" t="s">
        <v>78</v>
      </c>
      <c r="B19" s="116">
        <v>58</v>
      </c>
      <c r="C19" s="116">
        <v>0</v>
      </c>
      <c r="D19" s="116">
        <v>32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4</v>
      </c>
      <c r="K19" s="114">
        <f t="shared" si="1"/>
        <v>94</v>
      </c>
    </row>
    <row r="20" spans="1:11" ht="12.75" customHeight="1">
      <c r="A20" s="82" t="s">
        <v>79</v>
      </c>
      <c r="B20" s="116">
        <v>31</v>
      </c>
      <c r="C20" s="116">
        <v>0</v>
      </c>
      <c r="D20" s="116">
        <v>67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1</v>
      </c>
      <c r="K20" s="114">
        <f t="shared" si="1"/>
        <v>99</v>
      </c>
    </row>
    <row r="21" spans="1:11" ht="12.75" customHeight="1">
      <c r="A21" s="82" t="s">
        <v>80</v>
      </c>
      <c r="B21" s="116">
        <v>72</v>
      </c>
      <c r="C21" s="116">
        <v>0</v>
      </c>
      <c r="D21" s="116">
        <v>37</v>
      </c>
      <c r="E21" s="116">
        <v>0</v>
      </c>
      <c r="F21" s="116">
        <v>1</v>
      </c>
      <c r="G21" s="116">
        <v>0</v>
      </c>
      <c r="H21" s="116">
        <v>0</v>
      </c>
      <c r="I21" s="116">
        <v>0</v>
      </c>
      <c r="J21" s="116">
        <v>1</v>
      </c>
      <c r="K21" s="114">
        <f t="shared" si="1"/>
        <v>111</v>
      </c>
    </row>
    <row r="22" spans="1:11" ht="12.75" customHeight="1">
      <c r="A22" s="82" t="s">
        <v>81</v>
      </c>
      <c r="B22" s="116">
        <v>47</v>
      </c>
      <c r="C22" s="116">
        <v>0</v>
      </c>
      <c r="D22" s="116">
        <v>43</v>
      </c>
      <c r="E22" s="116">
        <v>0</v>
      </c>
      <c r="F22" s="116">
        <v>0</v>
      </c>
      <c r="G22" s="116">
        <v>1</v>
      </c>
      <c r="H22" s="116">
        <v>0</v>
      </c>
      <c r="I22" s="116">
        <v>0</v>
      </c>
      <c r="J22" s="116">
        <v>6</v>
      </c>
      <c r="K22" s="114">
        <f t="shared" si="1"/>
        <v>97</v>
      </c>
    </row>
    <row r="23" spans="1:11" ht="12.75" customHeight="1">
      <c r="A23" s="82" t="s">
        <v>82</v>
      </c>
      <c r="B23" s="116">
        <v>130</v>
      </c>
      <c r="C23" s="116">
        <v>1</v>
      </c>
      <c r="D23" s="116">
        <v>39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5</v>
      </c>
      <c r="K23" s="114">
        <f t="shared" si="1"/>
        <v>175</v>
      </c>
    </row>
    <row r="24" spans="1:11" ht="12.75" customHeight="1">
      <c r="A24" s="82" t="s">
        <v>83</v>
      </c>
      <c r="B24" s="116">
        <v>35</v>
      </c>
      <c r="C24" s="116">
        <v>0</v>
      </c>
      <c r="D24" s="116">
        <v>17</v>
      </c>
      <c r="E24" s="116">
        <v>0</v>
      </c>
      <c r="F24" s="116">
        <v>1</v>
      </c>
      <c r="G24" s="116">
        <v>0</v>
      </c>
      <c r="H24" s="116">
        <v>0</v>
      </c>
      <c r="I24" s="116">
        <v>0</v>
      </c>
      <c r="J24" s="116">
        <v>3</v>
      </c>
      <c r="K24" s="114">
        <f t="shared" si="1"/>
        <v>56</v>
      </c>
    </row>
    <row r="25" spans="1:11" ht="12.75" customHeight="1">
      <c r="A25" s="82" t="s">
        <v>110</v>
      </c>
      <c r="B25" s="116">
        <v>44</v>
      </c>
      <c r="C25" s="116">
        <v>0</v>
      </c>
      <c r="D25" s="116">
        <v>17</v>
      </c>
      <c r="E25" s="116">
        <v>0</v>
      </c>
      <c r="F25" s="116">
        <v>1</v>
      </c>
      <c r="G25" s="116">
        <v>0</v>
      </c>
      <c r="H25" s="116">
        <v>0</v>
      </c>
      <c r="I25" s="116">
        <v>0</v>
      </c>
      <c r="J25" s="116">
        <v>2</v>
      </c>
      <c r="K25" s="114">
        <f t="shared" si="1"/>
        <v>64</v>
      </c>
    </row>
    <row r="26" spans="1:11" ht="12.75" customHeight="1">
      <c r="A26" s="82" t="s">
        <v>111</v>
      </c>
      <c r="B26" s="116">
        <v>80</v>
      </c>
      <c r="C26" s="116">
        <v>1</v>
      </c>
      <c r="D26" s="116">
        <v>50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4</v>
      </c>
      <c r="K26" s="114">
        <f t="shared" si="1"/>
        <v>135</v>
      </c>
    </row>
    <row r="27" spans="1:11" ht="12.75" customHeight="1">
      <c r="A27" s="82" t="s">
        <v>49</v>
      </c>
      <c r="B27" s="114">
        <v>55</v>
      </c>
      <c r="C27" s="114">
        <v>0</v>
      </c>
      <c r="D27" s="114">
        <v>37</v>
      </c>
      <c r="E27" s="114">
        <v>0</v>
      </c>
      <c r="F27" s="114">
        <v>1</v>
      </c>
      <c r="G27" s="114">
        <v>0</v>
      </c>
      <c r="H27" s="114">
        <v>0</v>
      </c>
      <c r="I27" s="120">
        <v>0</v>
      </c>
      <c r="J27" s="114">
        <v>0</v>
      </c>
      <c r="K27" s="114">
        <f t="shared" si="1"/>
        <v>93</v>
      </c>
    </row>
    <row r="28" spans="1:11" ht="12.75" customHeight="1">
      <c r="A28" s="82" t="s">
        <v>112</v>
      </c>
      <c r="B28" s="116">
        <v>85</v>
      </c>
      <c r="C28" s="116">
        <v>0</v>
      </c>
      <c r="D28" s="116">
        <v>21</v>
      </c>
      <c r="E28" s="116">
        <v>0</v>
      </c>
      <c r="F28" s="116">
        <v>0</v>
      </c>
      <c r="G28" s="116">
        <v>1</v>
      </c>
      <c r="H28" s="116">
        <v>0</v>
      </c>
      <c r="I28" s="116">
        <v>0</v>
      </c>
      <c r="J28" s="116">
        <v>4</v>
      </c>
      <c r="K28" s="114">
        <f t="shared" si="1"/>
        <v>111</v>
      </c>
    </row>
    <row r="29" spans="1:11" ht="12.75" customHeight="1">
      <c r="A29" s="82" t="s">
        <v>166</v>
      </c>
      <c r="B29" s="116">
        <v>0</v>
      </c>
      <c r="C29" s="116">
        <v>0</v>
      </c>
      <c r="D29" s="116">
        <v>2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4">
        <f t="shared" si="1"/>
        <v>2</v>
      </c>
    </row>
    <row r="30" spans="1:11" ht="12.75" customHeight="1">
      <c r="A30" s="82" t="s">
        <v>50</v>
      </c>
      <c r="B30" s="116">
        <v>1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4">
        <f t="shared" si="1"/>
        <v>1</v>
      </c>
    </row>
    <row r="31" spans="2:11" ht="12.75" customHeight="1">
      <c r="B31" s="116"/>
      <c r="C31" s="116"/>
      <c r="D31" s="116"/>
      <c r="E31" s="116"/>
      <c r="F31" s="116"/>
      <c r="G31" s="116"/>
      <c r="H31" s="116"/>
      <c r="I31" s="116"/>
      <c r="J31" s="116"/>
      <c r="K31" s="114"/>
    </row>
    <row r="32" spans="1:11" s="38" customFormat="1" ht="12.75" customHeight="1">
      <c r="A32" s="38" t="s">
        <v>9</v>
      </c>
      <c r="B32" s="147">
        <f>SUM(B33:B61)</f>
        <v>1495</v>
      </c>
      <c r="C32" s="147">
        <f aca="true" t="shared" si="2" ref="C32:K32">SUM(C33:C61)</f>
        <v>2</v>
      </c>
      <c r="D32" s="147">
        <f t="shared" si="2"/>
        <v>1143</v>
      </c>
      <c r="E32" s="147">
        <f t="shared" si="2"/>
        <v>1</v>
      </c>
      <c r="F32" s="147">
        <f t="shared" si="2"/>
        <v>0</v>
      </c>
      <c r="G32" s="147">
        <f t="shared" si="2"/>
        <v>5</v>
      </c>
      <c r="H32" s="147">
        <f t="shared" si="2"/>
        <v>1</v>
      </c>
      <c r="I32" s="147">
        <f t="shared" si="2"/>
        <v>0</v>
      </c>
      <c r="J32" s="147">
        <f t="shared" si="2"/>
        <v>48</v>
      </c>
      <c r="K32" s="147">
        <f t="shared" si="2"/>
        <v>2695</v>
      </c>
    </row>
    <row r="33" spans="1:11" ht="12.75" customHeight="1">
      <c r="A33" s="82" t="s">
        <v>125</v>
      </c>
      <c r="B33" s="114">
        <v>37</v>
      </c>
      <c r="C33" s="114">
        <v>0</v>
      </c>
      <c r="D33" s="114">
        <v>67</v>
      </c>
      <c r="E33" s="114">
        <v>0</v>
      </c>
      <c r="F33" s="114">
        <v>0</v>
      </c>
      <c r="G33" s="114">
        <v>0</v>
      </c>
      <c r="H33" s="114">
        <v>0</v>
      </c>
      <c r="I33" s="120">
        <v>0</v>
      </c>
      <c r="J33" s="114">
        <v>0</v>
      </c>
      <c r="K33" s="114">
        <f>SUM(B33:J33)</f>
        <v>104</v>
      </c>
    </row>
    <row r="34" spans="1:11" ht="12.75" customHeight="1">
      <c r="A34" s="82" t="s">
        <v>148</v>
      </c>
      <c r="B34" s="116">
        <v>37</v>
      </c>
      <c r="C34" s="116">
        <v>0</v>
      </c>
      <c r="D34" s="116">
        <v>39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1</v>
      </c>
      <c r="K34" s="114">
        <f>SUM(B34:J34)</f>
        <v>77</v>
      </c>
    </row>
    <row r="35" spans="1:11" ht="12.75" customHeight="1">
      <c r="A35" s="82" t="s">
        <v>38</v>
      </c>
      <c r="B35" s="116">
        <v>25</v>
      </c>
      <c r="C35" s="116">
        <v>0</v>
      </c>
      <c r="D35" s="116">
        <v>34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2</v>
      </c>
      <c r="K35" s="114">
        <f aca="true" t="shared" si="3" ref="K35:K42">SUM(B35:J35)</f>
        <v>61</v>
      </c>
    </row>
    <row r="36" spans="1:11" ht="12.75" customHeight="1">
      <c r="A36" s="83" t="s">
        <v>127</v>
      </c>
      <c r="B36" s="116">
        <v>15</v>
      </c>
      <c r="C36" s="116">
        <v>0</v>
      </c>
      <c r="D36" s="116">
        <v>12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4">
        <f t="shared" si="3"/>
        <v>27</v>
      </c>
    </row>
    <row r="37" spans="1:11" ht="12.75" customHeight="1">
      <c r="A37" s="82" t="s">
        <v>128</v>
      </c>
      <c r="B37" s="116">
        <v>34</v>
      </c>
      <c r="C37" s="116">
        <v>0</v>
      </c>
      <c r="D37" s="116">
        <v>13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4">
        <f t="shared" si="3"/>
        <v>47</v>
      </c>
    </row>
    <row r="38" spans="1:11" ht="12.75" customHeight="1">
      <c r="A38" s="82" t="s">
        <v>149</v>
      </c>
      <c r="B38" s="116">
        <v>38</v>
      </c>
      <c r="C38" s="116">
        <v>0</v>
      </c>
      <c r="D38" s="116">
        <v>19</v>
      </c>
      <c r="E38" s="116">
        <v>0</v>
      </c>
      <c r="F38" s="116">
        <v>0</v>
      </c>
      <c r="G38" s="116">
        <v>1</v>
      </c>
      <c r="H38" s="116">
        <v>0</v>
      </c>
      <c r="I38" s="116">
        <v>0</v>
      </c>
      <c r="J38" s="116">
        <v>0</v>
      </c>
      <c r="K38" s="114">
        <f t="shared" si="3"/>
        <v>58</v>
      </c>
    </row>
    <row r="39" spans="1:11" ht="12.75" customHeight="1">
      <c r="A39" s="82" t="s">
        <v>131</v>
      </c>
      <c r="B39" s="116">
        <v>28</v>
      </c>
      <c r="C39" s="116">
        <v>0</v>
      </c>
      <c r="D39" s="116">
        <v>21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4">
        <f t="shared" si="3"/>
        <v>49</v>
      </c>
    </row>
    <row r="40" spans="1:11" ht="12.75" customHeight="1">
      <c r="A40" s="82" t="s">
        <v>167</v>
      </c>
      <c r="B40" s="116">
        <v>14</v>
      </c>
      <c r="C40" s="116">
        <v>0</v>
      </c>
      <c r="D40" s="116">
        <v>10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4">
        <f t="shared" si="3"/>
        <v>24</v>
      </c>
    </row>
    <row r="41" spans="1:11" ht="12.75" customHeight="1">
      <c r="A41" s="82" t="s">
        <v>162</v>
      </c>
      <c r="B41" s="116">
        <v>36</v>
      </c>
      <c r="C41" s="116">
        <v>0</v>
      </c>
      <c r="D41" s="116">
        <v>13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4">
        <f t="shared" si="3"/>
        <v>49</v>
      </c>
    </row>
    <row r="42" spans="1:11" ht="12.75" customHeight="1">
      <c r="A42" s="82" t="s">
        <v>132</v>
      </c>
      <c r="B42" s="116">
        <v>17</v>
      </c>
      <c r="C42" s="116">
        <v>0</v>
      </c>
      <c r="D42" s="116">
        <v>4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4">
        <f t="shared" si="3"/>
        <v>21</v>
      </c>
    </row>
    <row r="43" spans="1:11" ht="12.75" customHeight="1">
      <c r="A43" s="82" t="s">
        <v>56</v>
      </c>
      <c r="B43" s="116">
        <v>68</v>
      </c>
      <c r="C43" s="116">
        <v>0</v>
      </c>
      <c r="D43" s="116">
        <v>59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3</v>
      </c>
      <c r="K43" s="114">
        <f aca="true" t="shared" si="4" ref="K43:K61">SUM(B43:J43)</f>
        <v>130</v>
      </c>
    </row>
    <row r="44" spans="1:11" ht="12.75" customHeight="1">
      <c r="A44" s="82" t="s">
        <v>57</v>
      </c>
      <c r="B44" s="116">
        <v>71</v>
      </c>
      <c r="C44" s="116">
        <v>0</v>
      </c>
      <c r="D44" s="116">
        <v>84</v>
      </c>
      <c r="E44" s="116">
        <v>1</v>
      </c>
      <c r="F44" s="116">
        <v>0</v>
      </c>
      <c r="G44" s="116">
        <v>0</v>
      </c>
      <c r="H44" s="116">
        <v>0</v>
      </c>
      <c r="I44" s="116">
        <v>0</v>
      </c>
      <c r="J44" s="116">
        <v>1</v>
      </c>
      <c r="K44" s="114">
        <f t="shared" si="4"/>
        <v>157</v>
      </c>
    </row>
    <row r="45" spans="1:11" ht="12.75" customHeight="1">
      <c r="A45" s="82" t="s">
        <v>58</v>
      </c>
      <c r="B45" s="116">
        <v>98</v>
      </c>
      <c r="C45" s="116">
        <v>0</v>
      </c>
      <c r="D45" s="116">
        <v>78</v>
      </c>
      <c r="E45" s="116">
        <v>0</v>
      </c>
      <c r="F45" s="116">
        <v>0</v>
      </c>
      <c r="G45" s="116">
        <v>2</v>
      </c>
      <c r="H45" s="116">
        <v>0</v>
      </c>
      <c r="I45" s="116">
        <v>0</v>
      </c>
      <c r="J45" s="116">
        <v>2</v>
      </c>
      <c r="K45" s="114">
        <f t="shared" si="4"/>
        <v>180</v>
      </c>
    </row>
    <row r="46" spans="1:11" ht="12.75" customHeight="1">
      <c r="A46" s="82" t="s">
        <v>59</v>
      </c>
      <c r="B46" s="116">
        <v>65</v>
      </c>
      <c r="C46" s="116">
        <v>0</v>
      </c>
      <c r="D46" s="116">
        <v>52</v>
      </c>
      <c r="E46" s="116">
        <v>0</v>
      </c>
      <c r="F46" s="116">
        <v>0</v>
      </c>
      <c r="G46" s="116">
        <v>1</v>
      </c>
      <c r="H46" s="116">
        <v>0</v>
      </c>
      <c r="I46" s="116">
        <v>0</v>
      </c>
      <c r="J46" s="116">
        <v>0</v>
      </c>
      <c r="K46" s="114">
        <f t="shared" si="4"/>
        <v>118</v>
      </c>
    </row>
    <row r="47" spans="1:11" ht="12.75" customHeight="1">
      <c r="A47" s="82" t="s">
        <v>48</v>
      </c>
      <c r="B47" s="114">
        <v>32</v>
      </c>
      <c r="C47" s="114">
        <v>0</v>
      </c>
      <c r="D47" s="114">
        <v>9</v>
      </c>
      <c r="E47" s="114">
        <v>0</v>
      </c>
      <c r="F47" s="114">
        <v>0</v>
      </c>
      <c r="G47" s="114">
        <v>0</v>
      </c>
      <c r="H47" s="114">
        <v>0</v>
      </c>
      <c r="I47" s="120">
        <v>0</v>
      </c>
      <c r="J47" s="114">
        <v>1</v>
      </c>
      <c r="K47" s="114">
        <f t="shared" si="4"/>
        <v>42</v>
      </c>
    </row>
    <row r="48" spans="1:11" ht="12.75" customHeight="1">
      <c r="A48" s="82" t="s">
        <v>60</v>
      </c>
      <c r="B48" s="116">
        <v>54</v>
      </c>
      <c r="C48" s="116">
        <v>0</v>
      </c>
      <c r="D48" s="116">
        <v>17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4">
        <f t="shared" si="4"/>
        <v>71</v>
      </c>
    </row>
    <row r="49" spans="1:11" ht="12.75" customHeight="1">
      <c r="A49" s="82" t="s">
        <v>61</v>
      </c>
      <c r="B49" s="116">
        <v>37</v>
      </c>
      <c r="C49" s="116">
        <v>0</v>
      </c>
      <c r="D49" s="116">
        <v>24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1</v>
      </c>
      <c r="K49" s="114">
        <f t="shared" si="4"/>
        <v>62</v>
      </c>
    </row>
    <row r="50" spans="1:11" ht="12.75" customHeight="1">
      <c r="A50" s="82" t="s">
        <v>62</v>
      </c>
      <c r="B50" s="116">
        <v>101</v>
      </c>
      <c r="C50" s="116">
        <v>0</v>
      </c>
      <c r="D50" s="116">
        <v>47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10</v>
      </c>
      <c r="K50" s="114">
        <f t="shared" si="4"/>
        <v>158</v>
      </c>
    </row>
    <row r="51" spans="1:11" ht="12.75" customHeight="1">
      <c r="A51" s="82" t="s">
        <v>63</v>
      </c>
      <c r="B51" s="116">
        <v>44</v>
      </c>
      <c r="C51" s="116">
        <v>0</v>
      </c>
      <c r="D51" s="116">
        <v>80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7</v>
      </c>
      <c r="K51" s="114">
        <f t="shared" si="4"/>
        <v>131</v>
      </c>
    </row>
    <row r="52" spans="1:11" ht="12.75" customHeight="1">
      <c r="A52" s="82" t="s">
        <v>64</v>
      </c>
      <c r="B52" s="116">
        <v>62</v>
      </c>
      <c r="C52" s="116">
        <v>0</v>
      </c>
      <c r="D52" s="116">
        <v>56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2</v>
      </c>
      <c r="K52" s="114">
        <f t="shared" si="4"/>
        <v>120</v>
      </c>
    </row>
    <row r="53" spans="1:11" ht="12.75" customHeight="1">
      <c r="A53" s="82" t="s">
        <v>65</v>
      </c>
      <c r="B53" s="116">
        <v>47</v>
      </c>
      <c r="C53" s="116">
        <v>0</v>
      </c>
      <c r="D53" s="116">
        <v>33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</v>
      </c>
      <c r="K53" s="114">
        <f t="shared" si="4"/>
        <v>81</v>
      </c>
    </row>
    <row r="54" spans="1:11" ht="12.75" customHeight="1">
      <c r="A54" s="82" t="s">
        <v>66</v>
      </c>
      <c r="B54" s="116">
        <v>57</v>
      </c>
      <c r="C54" s="116">
        <v>0</v>
      </c>
      <c r="D54" s="116">
        <v>44</v>
      </c>
      <c r="E54" s="116">
        <v>0</v>
      </c>
      <c r="F54" s="116">
        <v>0</v>
      </c>
      <c r="G54" s="116">
        <v>1</v>
      </c>
      <c r="H54" s="116">
        <v>0</v>
      </c>
      <c r="I54" s="116">
        <v>0</v>
      </c>
      <c r="J54" s="116">
        <v>2</v>
      </c>
      <c r="K54" s="114">
        <f t="shared" si="4"/>
        <v>104</v>
      </c>
    </row>
    <row r="55" spans="1:11" ht="12.75" customHeight="1">
      <c r="A55" s="82" t="s">
        <v>67</v>
      </c>
      <c r="B55" s="116">
        <v>83</v>
      </c>
      <c r="C55" s="116">
        <v>2</v>
      </c>
      <c r="D55" s="116">
        <v>101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3</v>
      </c>
      <c r="K55" s="114">
        <f t="shared" si="4"/>
        <v>189</v>
      </c>
    </row>
    <row r="56" spans="1:11" ht="12.75" customHeight="1">
      <c r="A56" s="82" t="s">
        <v>68</v>
      </c>
      <c r="B56" s="116">
        <v>85</v>
      </c>
      <c r="C56" s="116">
        <v>0</v>
      </c>
      <c r="D56" s="116">
        <v>78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5</v>
      </c>
      <c r="K56" s="114">
        <f t="shared" si="4"/>
        <v>168</v>
      </c>
    </row>
    <row r="57" spans="1:11" ht="12.75" customHeight="1">
      <c r="A57" s="82" t="s">
        <v>69</v>
      </c>
      <c r="B57" s="116">
        <v>53</v>
      </c>
      <c r="C57" s="116">
        <v>0</v>
      </c>
      <c r="D57" s="116">
        <v>42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1</v>
      </c>
      <c r="K57" s="114">
        <f t="shared" si="4"/>
        <v>96</v>
      </c>
    </row>
    <row r="58" spans="1:11" ht="12.75" customHeight="1">
      <c r="A58" s="82" t="s">
        <v>70</v>
      </c>
      <c r="B58" s="116">
        <v>54</v>
      </c>
      <c r="C58" s="116">
        <v>0</v>
      </c>
      <c r="D58" s="116">
        <v>22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</v>
      </c>
      <c r="K58" s="114">
        <f t="shared" si="4"/>
        <v>77</v>
      </c>
    </row>
    <row r="59" spans="1:11" ht="12.75" customHeight="1">
      <c r="A59" s="82" t="s">
        <v>71</v>
      </c>
      <c r="B59" s="116">
        <v>95</v>
      </c>
      <c r="C59" s="116">
        <v>0</v>
      </c>
      <c r="D59" s="116">
        <v>16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1</v>
      </c>
      <c r="K59" s="114">
        <f t="shared" si="4"/>
        <v>112</v>
      </c>
    </row>
    <row r="60" spans="1:11" ht="12.75" customHeight="1">
      <c r="A60" s="82" t="s">
        <v>126</v>
      </c>
      <c r="B60" s="116">
        <v>47</v>
      </c>
      <c r="C60" s="116">
        <v>0</v>
      </c>
      <c r="D60" s="116">
        <v>41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</v>
      </c>
      <c r="K60" s="114">
        <f t="shared" si="4"/>
        <v>89</v>
      </c>
    </row>
    <row r="61" spans="1:11" ht="12.75" customHeight="1">
      <c r="A61" s="82" t="s">
        <v>72</v>
      </c>
      <c r="B61" s="116">
        <v>61</v>
      </c>
      <c r="C61" s="116">
        <v>0</v>
      </c>
      <c r="D61" s="116">
        <v>28</v>
      </c>
      <c r="E61" s="116">
        <v>0</v>
      </c>
      <c r="F61" s="116">
        <v>0</v>
      </c>
      <c r="G61" s="116">
        <v>0</v>
      </c>
      <c r="H61" s="116">
        <v>1</v>
      </c>
      <c r="I61" s="116">
        <v>0</v>
      </c>
      <c r="J61" s="116">
        <v>3</v>
      </c>
      <c r="K61" s="114">
        <f t="shared" si="4"/>
        <v>93</v>
      </c>
    </row>
    <row r="62" spans="1:11" ht="12.75" customHeight="1">
      <c r="A62" s="9"/>
      <c r="B62" s="115"/>
      <c r="C62" s="115"/>
      <c r="D62" s="115"/>
      <c r="E62" s="115"/>
      <c r="F62" s="115"/>
      <c r="G62" s="115"/>
      <c r="H62" s="115"/>
      <c r="I62" s="150"/>
      <c r="J62" s="115"/>
      <c r="K62" s="115"/>
    </row>
    <row r="63" spans="2:11" ht="9" customHeight="1">
      <c r="B63" s="114"/>
      <c r="C63" s="114"/>
      <c r="D63" s="114"/>
      <c r="E63" s="114"/>
      <c r="F63" s="114"/>
      <c r="G63" s="114"/>
      <c r="H63" s="114"/>
      <c r="I63" s="120"/>
      <c r="J63" s="114"/>
      <c r="K63" s="114"/>
    </row>
    <row r="64" spans="1:11" ht="12.75">
      <c r="A64" s="38" t="s">
        <v>89</v>
      </c>
      <c r="B64" s="118">
        <f>SUM(B11,B32)</f>
        <v>2308</v>
      </c>
      <c r="C64" s="118">
        <f aca="true" t="shared" si="5" ref="C64:K64">SUM(C11,C32)</f>
        <v>4</v>
      </c>
      <c r="D64" s="118">
        <f t="shared" si="5"/>
        <v>1630</v>
      </c>
      <c r="E64" s="118">
        <f t="shared" si="5"/>
        <v>1</v>
      </c>
      <c r="F64" s="118">
        <f t="shared" si="5"/>
        <v>13</v>
      </c>
      <c r="G64" s="118">
        <f t="shared" si="5"/>
        <v>7</v>
      </c>
      <c r="H64" s="118">
        <f t="shared" si="5"/>
        <v>1</v>
      </c>
      <c r="I64" s="118">
        <f t="shared" si="5"/>
        <v>0</v>
      </c>
      <c r="J64" s="118">
        <f t="shared" si="5"/>
        <v>79</v>
      </c>
      <c r="K64" s="118">
        <f t="shared" si="5"/>
        <v>4043</v>
      </c>
    </row>
    <row r="65" spans="1:11" ht="9" customHeight="1">
      <c r="A65" s="9"/>
      <c r="B65" s="115"/>
      <c r="C65" s="115"/>
      <c r="D65" s="115"/>
      <c r="E65" s="115"/>
      <c r="F65" s="115"/>
      <c r="G65" s="115"/>
      <c r="H65" s="115"/>
      <c r="I65" s="150"/>
      <c r="J65" s="115"/>
      <c r="K65" s="115"/>
    </row>
    <row r="66" ht="11.25" customHeight="1"/>
    <row r="67" ht="11.25" customHeight="1">
      <c r="A67" s="92" t="s">
        <v>188</v>
      </c>
    </row>
    <row r="68" ht="11.25" customHeight="1"/>
    <row r="69" spans="1:11" s="1" customFormat="1" ht="11.25" customHeight="1">
      <c r="A69" s="13" t="s">
        <v>208</v>
      </c>
      <c r="B69" s="5"/>
      <c r="C69" s="5"/>
      <c r="D69" s="5"/>
      <c r="E69" s="5"/>
      <c r="F69" s="5"/>
      <c r="G69" s="5"/>
      <c r="H69" s="5"/>
      <c r="J69" s="5"/>
      <c r="K69" s="25"/>
    </row>
    <row r="72" spans="2:11" ht="12.75">
      <c r="B72" s="90"/>
      <c r="C72" s="90"/>
      <c r="D72" s="90"/>
      <c r="E72" s="90"/>
      <c r="F72" s="90"/>
      <c r="G72" s="90"/>
      <c r="H72" s="90"/>
      <c r="I72" s="90"/>
      <c r="J72" s="90"/>
      <c r="K72" s="90"/>
    </row>
  </sheetData>
  <sheetProtection/>
  <mergeCells count="6">
    <mergeCell ref="B7:C7"/>
    <mergeCell ref="D6:E6"/>
    <mergeCell ref="A1:K1"/>
    <mergeCell ref="A2:K2"/>
    <mergeCell ref="A3:K3"/>
    <mergeCell ref="D7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51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46.7109375" style="5" customWidth="1"/>
    <col min="2" max="8" width="11.421875" style="5" customWidth="1"/>
    <col min="9" max="11" width="11.421875" style="1" customWidth="1"/>
    <col min="12" max="12" width="11.421875" style="5" customWidth="1"/>
    <col min="13" max="13" width="11.421875" style="25" customWidth="1"/>
    <col min="14" max="16384" width="11.421875" style="5" customWidth="1"/>
  </cols>
  <sheetData>
    <row r="1" spans="1:13" ht="13.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3.5" customHeight="1">
      <c r="A2" s="158" t="s">
        <v>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3.5" customHeight="1">
      <c r="A3" s="153">
        <v>2009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1" ht="13.5" customHeight="1">
      <c r="A4" s="9"/>
      <c r="I4" s="4"/>
      <c r="J4" s="4"/>
      <c r="K4" s="4"/>
    </row>
    <row r="5" spans="2:13" ht="9" customHeight="1">
      <c r="B5" s="8"/>
      <c r="C5" s="8"/>
      <c r="D5" s="8"/>
      <c r="E5" s="8"/>
      <c r="F5" s="8"/>
      <c r="G5" s="8"/>
      <c r="H5" s="8"/>
      <c r="L5" s="8"/>
      <c r="M5" s="32"/>
    </row>
    <row r="6" spans="6:13" ht="12" customHeight="1">
      <c r="F6" s="156" t="s">
        <v>44</v>
      </c>
      <c r="G6" s="156"/>
      <c r="H6" s="45" t="s">
        <v>175</v>
      </c>
      <c r="I6" s="5"/>
      <c r="J6" s="45" t="s">
        <v>174</v>
      </c>
      <c r="K6" s="45" t="s">
        <v>175</v>
      </c>
      <c r="L6" s="17"/>
      <c r="M6" s="22"/>
    </row>
    <row r="7" spans="2:13" ht="12" customHeight="1">
      <c r="B7" s="156" t="s">
        <v>42</v>
      </c>
      <c r="C7" s="156"/>
      <c r="D7" s="156" t="s">
        <v>43</v>
      </c>
      <c r="E7" s="156"/>
      <c r="F7" s="156" t="s">
        <v>177</v>
      </c>
      <c r="G7" s="156"/>
      <c r="H7" s="87" t="s">
        <v>176</v>
      </c>
      <c r="I7" s="45" t="s">
        <v>146</v>
      </c>
      <c r="J7" s="45" t="s">
        <v>172</v>
      </c>
      <c r="K7" s="87" t="s">
        <v>176</v>
      </c>
      <c r="L7" s="17"/>
      <c r="M7" s="22"/>
    </row>
    <row r="8" spans="1:13" ht="12" customHeight="1">
      <c r="A8" s="17" t="s">
        <v>8</v>
      </c>
      <c r="B8" s="45" t="s">
        <v>46</v>
      </c>
      <c r="C8" s="45" t="s">
        <v>47</v>
      </c>
      <c r="D8" s="45" t="s">
        <v>114</v>
      </c>
      <c r="E8" s="45" t="s">
        <v>115</v>
      </c>
      <c r="F8" s="45" t="s">
        <v>114</v>
      </c>
      <c r="G8" s="28" t="s">
        <v>115</v>
      </c>
      <c r="H8" s="86" t="s">
        <v>145</v>
      </c>
      <c r="I8" s="87" t="s">
        <v>173</v>
      </c>
      <c r="J8" s="87" t="s">
        <v>171</v>
      </c>
      <c r="K8" s="87" t="s">
        <v>171</v>
      </c>
      <c r="L8" s="28" t="s">
        <v>39</v>
      </c>
      <c r="M8" s="28" t="s">
        <v>147</v>
      </c>
    </row>
    <row r="9" spans="1:13" ht="9" customHeight="1">
      <c r="A9" s="9"/>
      <c r="B9" s="31"/>
      <c r="C9" s="31"/>
      <c r="D9" s="31"/>
      <c r="E9" s="31"/>
      <c r="F9" s="31"/>
      <c r="G9" s="31"/>
      <c r="H9" s="9"/>
      <c r="I9" s="4"/>
      <c r="J9" s="4"/>
      <c r="K9" s="4"/>
      <c r="L9" s="9"/>
      <c r="M9" s="31"/>
    </row>
    <row r="10" spans="1:13" ht="12.75" customHeight="1">
      <c r="A10" s="12"/>
      <c r="B10" s="145"/>
      <c r="C10" s="145"/>
      <c r="D10" s="145"/>
      <c r="E10" s="145"/>
      <c r="F10" s="145"/>
      <c r="G10" s="145"/>
      <c r="H10" s="145"/>
      <c r="I10" s="120"/>
      <c r="J10" s="120"/>
      <c r="K10" s="120"/>
      <c r="L10" s="145"/>
      <c r="M10" s="145"/>
    </row>
    <row r="11" spans="1:13" s="38" customFormat="1" ht="12.75" customHeight="1">
      <c r="A11" s="42" t="s">
        <v>31</v>
      </c>
      <c r="B11" s="146">
        <f aca="true" t="shared" si="0" ref="B11:L11">SUM(B12:B24)</f>
        <v>11161</v>
      </c>
      <c r="C11" s="146">
        <f t="shared" si="0"/>
        <v>1352</v>
      </c>
      <c r="D11" s="146">
        <f t="shared" si="0"/>
        <v>2392</v>
      </c>
      <c r="E11" s="146">
        <f t="shared" si="0"/>
        <v>137</v>
      </c>
      <c r="F11" s="146">
        <f>SUM(F12:F24)</f>
        <v>1317</v>
      </c>
      <c r="G11" s="146">
        <f>SUM(G12:G24)</f>
        <v>47</v>
      </c>
      <c r="H11" s="146">
        <f>SUM(H12:H24)</f>
        <v>2667</v>
      </c>
      <c r="I11" s="146">
        <f t="shared" si="0"/>
        <v>53</v>
      </c>
      <c r="J11" s="146">
        <f t="shared" si="0"/>
        <v>13</v>
      </c>
      <c r="K11" s="146">
        <f t="shared" si="0"/>
        <v>4</v>
      </c>
      <c r="L11" s="146">
        <f t="shared" si="0"/>
        <v>153</v>
      </c>
      <c r="M11" s="147">
        <f aca="true" t="shared" si="1" ref="M11:M24">SUM(B11:L11)</f>
        <v>19296</v>
      </c>
    </row>
    <row r="12" spans="1:13" ht="12.75" customHeight="1">
      <c r="A12" s="82" t="s">
        <v>32</v>
      </c>
      <c r="B12" s="114">
        <v>655</v>
      </c>
      <c r="C12" s="114">
        <v>246</v>
      </c>
      <c r="D12" s="114">
        <v>97</v>
      </c>
      <c r="E12" s="114">
        <v>16</v>
      </c>
      <c r="F12" s="114">
        <v>45</v>
      </c>
      <c r="G12" s="114">
        <v>2</v>
      </c>
      <c r="H12" s="114">
        <v>9</v>
      </c>
      <c r="I12" s="114">
        <v>27</v>
      </c>
      <c r="J12" s="114">
        <v>1</v>
      </c>
      <c r="K12" s="114">
        <v>0</v>
      </c>
      <c r="L12" s="114">
        <v>25</v>
      </c>
      <c r="M12" s="145">
        <f t="shared" si="1"/>
        <v>1123</v>
      </c>
    </row>
    <row r="13" spans="1:13" ht="12.75" customHeight="1">
      <c r="A13" s="82" t="s">
        <v>33</v>
      </c>
      <c r="B13" s="114">
        <v>855</v>
      </c>
      <c r="C13" s="114">
        <v>230</v>
      </c>
      <c r="D13" s="114">
        <v>268</v>
      </c>
      <c r="E13" s="114">
        <v>1</v>
      </c>
      <c r="F13" s="114">
        <v>182</v>
      </c>
      <c r="G13" s="114">
        <v>3</v>
      </c>
      <c r="H13" s="114">
        <v>772</v>
      </c>
      <c r="I13" s="114">
        <v>0</v>
      </c>
      <c r="J13" s="114">
        <v>0</v>
      </c>
      <c r="K13" s="114">
        <v>0</v>
      </c>
      <c r="L13" s="114">
        <v>7</v>
      </c>
      <c r="M13" s="145">
        <f t="shared" si="1"/>
        <v>2318</v>
      </c>
    </row>
    <row r="14" spans="1:13" ht="12.75" customHeight="1">
      <c r="A14" s="82" t="s">
        <v>34</v>
      </c>
      <c r="B14" s="114">
        <v>937</v>
      </c>
      <c r="C14" s="114">
        <v>25</v>
      </c>
      <c r="D14" s="114">
        <v>172</v>
      </c>
      <c r="E14" s="114">
        <v>2</v>
      </c>
      <c r="F14" s="114">
        <v>77</v>
      </c>
      <c r="G14" s="114">
        <v>0</v>
      </c>
      <c r="H14" s="114">
        <v>250</v>
      </c>
      <c r="I14" s="114">
        <v>0</v>
      </c>
      <c r="J14" s="114">
        <v>3</v>
      </c>
      <c r="K14" s="114">
        <v>0</v>
      </c>
      <c r="L14" s="114">
        <v>3</v>
      </c>
      <c r="M14" s="145">
        <f t="shared" si="1"/>
        <v>1469</v>
      </c>
    </row>
    <row r="15" spans="1:13" ht="12.75" customHeight="1">
      <c r="A15" s="82" t="s">
        <v>35</v>
      </c>
      <c r="B15" s="114">
        <v>1447</v>
      </c>
      <c r="C15" s="114">
        <v>92</v>
      </c>
      <c r="D15" s="114">
        <v>130</v>
      </c>
      <c r="E15" s="114">
        <v>3</v>
      </c>
      <c r="F15" s="114">
        <v>94</v>
      </c>
      <c r="G15" s="114">
        <v>2</v>
      </c>
      <c r="H15" s="114">
        <v>23</v>
      </c>
      <c r="I15" s="114">
        <v>0</v>
      </c>
      <c r="J15" s="114">
        <v>1</v>
      </c>
      <c r="K15" s="114">
        <v>0</v>
      </c>
      <c r="L15" s="114">
        <v>20</v>
      </c>
      <c r="M15" s="145">
        <f t="shared" si="1"/>
        <v>1812</v>
      </c>
    </row>
    <row r="16" spans="1:13" ht="12.75" customHeight="1">
      <c r="A16" s="82" t="s">
        <v>36</v>
      </c>
      <c r="B16" s="114">
        <v>1014</v>
      </c>
      <c r="C16" s="114">
        <v>36</v>
      </c>
      <c r="D16" s="114">
        <v>107</v>
      </c>
      <c r="E16" s="114">
        <v>35</v>
      </c>
      <c r="F16" s="114">
        <v>10</v>
      </c>
      <c r="G16" s="114">
        <v>0</v>
      </c>
      <c r="H16" s="114">
        <v>88</v>
      </c>
      <c r="I16" s="114">
        <v>0</v>
      </c>
      <c r="J16" s="114">
        <v>0</v>
      </c>
      <c r="K16" s="114">
        <v>0</v>
      </c>
      <c r="L16" s="114">
        <v>22</v>
      </c>
      <c r="M16" s="145">
        <f t="shared" si="1"/>
        <v>1312</v>
      </c>
    </row>
    <row r="17" spans="1:13" ht="12.75" customHeight="1">
      <c r="A17" s="82" t="s">
        <v>37</v>
      </c>
      <c r="B17" s="114">
        <v>287</v>
      </c>
      <c r="C17" s="114">
        <v>104</v>
      </c>
      <c r="D17" s="114">
        <v>110</v>
      </c>
      <c r="E17" s="114">
        <v>1</v>
      </c>
      <c r="F17" s="114">
        <v>46</v>
      </c>
      <c r="G17" s="114">
        <v>0</v>
      </c>
      <c r="H17" s="114">
        <v>359</v>
      </c>
      <c r="I17" s="114">
        <v>0</v>
      </c>
      <c r="J17" s="114">
        <v>0</v>
      </c>
      <c r="K17" s="114">
        <v>0</v>
      </c>
      <c r="L17" s="114">
        <v>10</v>
      </c>
      <c r="M17" s="145">
        <f t="shared" si="1"/>
        <v>917</v>
      </c>
    </row>
    <row r="18" spans="1:13" ht="12.75" customHeight="1">
      <c r="A18" s="82" t="s">
        <v>135</v>
      </c>
      <c r="B18" s="114">
        <v>843</v>
      </c>
      <c r="C18" s="114">
        <v>61</v>
      </c>
      <c r="D18" s="114">
        <v>234</v>
      </c>
      <c r="E18" s="114">
        <v>4</v>
      </c>
      <c r="F18" s="114">
        <v>37</v>
      </c>
      <c r="G18" s="114">
        <v>5</v>
      </c>
      <c r="H18" s="114">
        <v>92</v>
      </c>
      <c r="I18" s="114">
        <v>8</v>
      </c>
      <c r="J18" s="114">
        <v>1</v>
      </c>
      <c r="K18" s="114">
        <v>0</v>
      </c>
      <c r="L18" s="114">
        <v>23</v>
      </c>
      <c r="M18" s="145">
        <f t="shared" si="1"/>
        <v>1308</v>
      </c>
    </row>
    <row r="19" spans="1:13" ht="12.75" customHeight="1">
      <c r="A19" s="82" t="s">
        <v>136</v>
      </c>
      <c r="B19" s="114">
        <v>1016</v>
      </c>
      <c r="C19" s="114">
        <v>119</v>
      </c>
      <c r="D19" s="114">
        <v>240</v>
      </c>
      <c r="E19" s="114">
        <v>6</v>
      </c>
      <c r="F19" s="114">
        <v>146</v>
      </c>
      <c r="G19" s="114">
        <v>2</v>
      </c>
      <c r="H19" s="114">
        <v>409</v>
      </c>
      <c r="I19" s="114">
        <v>3</v>
      </c>
      <c r="J19" s="114">
        <v>0</v>
      </c>
      <c r="K19" s="114">
        <v>0</v>
      </c>
      <c r="L19" s="114">
        <v>21</v>
      </c>
      <c r="M19" s="145">
        <f t="shared" si="1"/>
        <v>1962</v>
      </c>
    </row>
    <row r="20" spans="1:13" ht="12.75" customHeight="1">
      <c r="A20" s="82" t="s">
        <v>137</v>
      </c>
      <c r="B20" s="114">
        <v>2484</v>
      </c>
      <c r="C20" s="114">
        <v>134</v>
      </c>
      <c r="D20" s="114">
        <v>270</v>
      </c>
      <c r="E20" s="114">
        <v>24</v>
      </c>
      <c r="F20" s="114">
        <v>297</v>
      </c>
      <c r="G20" s="114">
        <v>6</v>
      </c>
      <c r="H20" s="114">
        <v>116</v>
      </c>
      <c r="I20" s="114">
        <v>5</v>
      </c>
      <c r="J20" s="114">
        <v>5</v>
      </c>
      <c r="K20" s="114">
        <v>0</v>
      </c>
      <c r="L20" s="114">
        <v>8</v>
      </c>
      <c r="M20" s="145">
        <f t="shared" si="1"/>
        <v>3349</v>
      </c>
    </row>
    <row r="21" spans="1:13" ht="12.75" customHeight="1">
      <c r="A21" s="82" t="s">
        <v>138</v>
      </c>
      <c r="B21" s="114">
        <v>219</v>
      </c>
      <c r="C21" s="114">
        <v>35</v>
      </c>
      <c r="D21" s="114">
        <v>219</v>
      </c>
      <c r="E21" s="114">
        <v>2</v>
      </c>
      <c r="F21" s="114">
        <v>137</v>
      </c>
      <c r="G21" s="114">
        <v>1</v>
      </c>
      <c r="H21" s="114">
        <v>276</v>
      </c>
      <c r="I21" s="114">
        <v>0</v>
      </c>
      <c r="J21" s="114">
        <v>1</v>
      </c>
      <c r="K21" s="114">
        <v>0</v>
      </c>
      <c r="L21" s="114">
        <v>7</v>
      </c>
      <c r="M21" s="145">
        <f t="shared" si="1"/>
        <v>897</v>
      </c>
    </row>
    <row r="22" spans="1:13" ht="12.75" customHeight="1">
      <c r="A22" s="82" t="s">
        <v>139</v>
      </c>
      <c r="B22" s="114">
        <v>495</v>
      </c>
      <c r="C22" s="114">
        <v>116</v>
      </c>
      <c r="D22" s="114">
        <v>94</v>
      </c>
      <c r="E22" s="114">
        <v>33</v>
      </c>
      <c r="F22" s="114">
        <v>7</v>
      </c>
      <c r="G22" s="114">
        <v>0</v>
      </c>
      <c r="H22" s="114">
        <v>91</v>
      </c>
      <c r="I22" s="114">
        <v>0</v>
      </c>
      <c r="J22" s="114">
        <v>0</v>
      </c>
      <c r="K22" s="114">
        <v>0</v>
      </c>
      <c r="L22" s="114">
        <v>1</v>
      </c>
      <c r="M22" s="145">
        <f t="shared" si="1"/>
        <v>837</v>
      </c>
    </row>
    <row r="23" spans="1:13" ht="12.75" customHeight="1">
      <c r="A23" s="82" t="s">
        <v>140</v>
      </c>
      <c r="B23" s="114">
        <v>199</v>
      </c>
      <c r="C23" s="114">
        <v>49</v>
      </c>
      <c r="D23" s="114">
        <v>195</v>
      </c>
      <c r="E23" s="114">
        <v>9</v>
      </c>
      <c r="F23" s="114">
        <v>79</v>
      </c>
      <c r="G23" s="114">
        <v>25</v>
      </c>
      <c r="H23" s="114">
        <v>21</v>
      </c>
      <c r="I23" s="114">
        <v>10</v>
      </c>
      <c r="J23" s="114">
        <v>1</v>
      </c>
      <c r="K23" s="114">
        <v>4</v>
      </c>
      <c r="L23" s="114">
        <v>2</v>
      </c>
      <c r="M23" s="145">
        <f t="shared" si="1"/>
        <v>594</v>
      </c>
    </row>
    <row r="24" spans="1:13" ht="12.75" customHeight="1">
      <c r="A24" s="82" t="s">
        <v>141</v>
      </c>
      <c r="B24" s="114">
        <v>710</v>
      </c>
      <c r="C24" s="114">
        <v>105</v>
      </c>
      <c r="D24" s="114">
        <v>256</v>
      </c>
      <c r="E24" s="114">
        <v>1</v>
      </c>
      <c r="F24" s="114">
        <v>160</v>
      </c>
      <c r="G24" s="114">
        <v>1</v>
      </c>
      <c r="H24" s="114">
        <v>161</v>
      </c>
      <c r="I24" s="114">
        <v>0</v>
      </c>
      <c r="J24" s="114">
        <v>0</v>
      </c>
      <c r="K24" s="114">
        <v>0</v>
      </c>
      <c r="L24" s="114">
        <v>4</v>
      </c>
      <c r="M24" s="145">
        <f t="shared" si="1"/>
        <v>1398</v>
      </c>
    </row>
    <row r="25" spans="2:13" ht="12.75" customHeight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45"/>
    </row>
    <row r="26" spans="1:13" s="38" customFormat="1" ht="12.75" customHeight="1" collapsed="1">
      <c r="A26" s="38" t="s">
        <v>142</v>
      </c>
      <c r="B26" s="118">
        <f aca="true" t="shared" si="2" ref="B26:L26">SUM(B27:B31)</f>
        <v>6694</v>
      </c>
      <c r="C26" s="118">
        <f t="shared" si="2"/>
        <v>930</v>
      </c>
      <c r="D26" s="118">
        <f t="shared" si="2"/>
        <v>1117</v>
      </c>
      <c r="E26" s="118">
        <f t="shared" si="2"/>
        <v>23</v>
      </c>
      <c r="F26" s="118">
        <f>SUM(F27:F31)</f>
        <v>279</v>
      </c>
      <c r="G26" s="118">
        <f>SUM(G27:G31)</f>
        <v>8</v>
      </c>
      <c r="H26" s="118">
        <f>SUM(H27:H31)</f>
        <v>1321</v>
      </c>
      <c r="I26" s="118">
        <f t="shared" si="2"/>
        <v>4</v>
      </c>
      <c r="J26" s="118">
        <f t="shared" si="2"/>
        <v>3</v>
      </c>
      <c r="K26" s="118">
        <f t="shared" si="2"/>
        <v>0</v>
      </c>
      <c r="L26" s="118">
        <f t="shared" si="2"/>
        <v>3</v>
      </c>
      <c r="M26" s="147">
        <f aca="true" t="shared" si="3" ref="M26:M31">SUM(B26:L26)</f>
        <v>10382</v>
      </c>
    </row>
    <row r="27" spans="1:13" ht="12.75" customHeight="1">
      <c r="A27" s="81" t="s">
        <v>133</v>
      </c>
      <c r="B27" s="114">
        <v>1464</v>
      </c>
      <c r="C27" s="114">
        <v>164</v>
      </c>
      <c r="D27" s="114">
        <v>191</v>
      </c>
      <c r="E27" s="114">
        <v>14</v>
      </c>
      <c r="F27" s="114">
        <v>51</v>
      </c>
      <c r="G27" s="114">
        <v>4</v>
      </c>
      <c r="H27" s="114">
        <v>83</v>
      </c>
      <c r="I27" s="114">
        <v>1</v>
      </c>
      <c r="J27" s="114">
        <v>1</v>
      </c>
      <c r="K27" s="114">
        <v>0</v>
      </c>
      <c r="L27" s="114">
        <v>0</v>
      </c>
      <c r="M27" s="145">
        <f t="shared" si="3"/>
        <v>1973</v>
      </c>
    </row>
    <row r="28" spans="1:13" ht="12.75" customHeight="1">
      <c r="A28" s="81" t="s">
        <v>109</v>
      </c>
      <c r="B28" s="114">
        <v>1663</v>
      </c>
      <c r="C28" s="114">
        <v>128</v>
      </c>
      <c r="D28" s="114">
        <v>66</v>
      </c>
      <c r="E28" s="114">
        <v>7</v>
      </c>
      <c r="F28" s="114">
        <v>46</v>
      </c>
      <c r="G28" s="114">
        <v>0</v>
      </c>
      <c r="H28" s="114">
        <v>222</v>
      </c>
      <c r="I28" s="114">
        <v>0</v>
      </c>
      <c r="J28" s="114">
        <v>0</v>
      </c>
      <c r="K28" s="114">
        <v>0</v>
      </c>
      <c r="L28" s="114">
        <v>2</v>
      </c>
      <c r="M28" s="145">
        <f t="shared" si="3"/>
        <v>2134</v>
      </c>
    </row>
    <row r="29" spans="1:13" ht="12.75" customHeight="1">
      <c r="A29" s="81" t="s">
        <v>143</v>
      </c>
      <c r="B29" s="114">
        <v>1076</v>
      </c>
      <c r="C29" s="114">
        <v>224</v>
      </c>
      <c r="D29" s="114">
        <v>218</v>
      </c>
      <c r="E29" s="114">
        <v>2</v>
      </c>
      <c r="F29" s="114">
        <v>76</v>
      </c>
      <c r="G29" s="114">
        <v>4</v>
      </c>
      <c r="H29" s="114">
        <v>267</v>
      </c>
      <c r="I29" s="114">
        <v>2</v>
      </c>
      <c r="J29" s="114">
        <v>2</v>
      </c>
      <c r="K29" s="114">
        <v>0</v>
      </c>
      <c r="L29" s="114">
        <v>1</v>
      </c>
      <c r="M29" s="145">
        <f t="shared" si="3"/>
        <v>1872</v>
      </c>
    </row>
    <row r="30" spans="1:13" ht="12.75" customHeight="1">
      <c r="A30" s="81" t="s">
        <v>122</v>
      </c>
      <c r="B30" s="114">
        <v>1339</v>
      </c>
      <c r="C30" s="114">
        <v>145</v>
      </c>
      <c r="D30" s="114">
        <v>385</v>
      </c>
      <c r="E30" s="114">
        <v>0</v>
      </c>
      <c r="F30" s="114">
        <v>76</v>
      </c>
      <c r="G30" s="114">
        <v>0</v>
      </c>
      <c r="H30" s="114">
        <v>428</v>
      </c>
      <c r="I30" s="114">
        <v>1</v>
      </c>
      <c r="J30" s="114">
        <v>0</v>
      </c>
      <c r="K30" s="114">
        <v>0</v>
      </c>
      <c r="L30" s="114">
        <v>0</v>
      </c>
      <c r="M30" s="145">
        <f t="shared" si="3"/>
        <v>2374</v>
      </c>
    </row>
    <row r="31" spans="1:13" ht="12.75" customHeight="1">
      <c r="A31" s="80" t="s">
        <v>144</v>
      </c>
      <c r="B31" s="114">
        <v>1152</v>
      </c>
      <c r="C31" s="114">
        <v>269</v>
      </c>
      <c r="D31" s="114">
        <v>257</v>
      </c>
      <c r="E31" s="114">
        <v>0</v>
      </c>
      <c r="F31" s="114">
        <v>30</v>
      </c>
      <c r="G31" s="114">
        <v>0</v>
      </c>
      <c r="H31" s="114">
        <v>321</v>
      </c>
      <c r="I31" s="114">
        <v>0</v>
      </c>
      <c r="J31" s="114">
        <v>0</v>
      </c>
      <c r="K31" s="114">
        <v>0</v>
      </c>
      <c r="L31" s="114">
        <v>0</v>
      </c>
      <c r="M31" s="145">
        <f t="shared" si="3"/>
        <v>2029</v>
      </c>
    </row>
    <row r="32" spans="1:13" ht="12.75" customHeight="1">
      <c r="A32" s="80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45"/>
    </row>
    <row r="33" spans="1:13" s="38" customFormat="1" ht="12.75" customHeight="1">
      <c r="A33" s="42" t="s">
        <v>26</v>
      </c>
      <c r="B33" s="147">
        <f aca="true" t="shared" si="4" ref="B33:L33">SUM(B34:B37)</f>
        <v>988</v>
      </c>
      <c r="C33" s="147">
        <f t="shared" si="4"/>
        <v>184</v>
      </c>
      <c r="D33" s="147">
        <f t="shared" si="4"/>
        <v>267</v>
      </c>
      <c r="E33" s="147">
        <f t="shared" si="4"/>
        <v>4</v>
      </c>
      <c r="F33" s="147">
        <f>SUM(F34:F37)</f>
        <v>40</v>
      </c>
      <c r="G33" s="147">
        <f>SUM(G34:G37)</f>
        <v>2</v>
      </c>
      <c r="H33" s="147">
        <f>SUM(H34:H37)</f>
        <v>55</v>
      </c>
      <c r="I33" s="148">
        <v>0</v>
      </c>
      <c r="J33" s="148">
        <v>0</v>
      </c>
      <c r="K33" s="148">
        <v>0</v>
      </c>
      <c r="L33" s="147">
        <f t="shared" si="4"/>
        <v>17</v>
      </c>
      <c r="M33" s="147">
        <f>SUM(B33:L33)</f>
        <v>1557</v>
      </c>
    </row>
    <row r="34" spans="1:13" ht="12.75" customHeight="1">
      <c r="A34" s="81" t="s">
        <v>27</v>
      </c>
      <c r="B34" s="114">
        <v>272</v>
      </c>
      <c r="C34" s="114">
        <v>64</v>
      </c>
      <c r="D34" s="114">
        <v>125</v>
      </c>
      <c r="E34" s="114">
        <v>2</v>
      </c>
      <c r="F34" s="114">
        <v>0</v>
      </c>
      <c r="G34" s="114">
        <v>0</v>
      </c>
      <c r="H34" s="114">
        <v>40</v>
      </c>
      <c r="I34" s="114">
        <v>0</v>
      </c>
      <c r="J34" s="114">
        <v>0</v>
      </c>
      <c r="K34" s="114">
        <v>0</v>
      </c>
      <c r="L34" s="114">
        <v>2</v>
      </c>
      <c r="M34" s="145">
        <f>SUM(B34:L34)</f>
        <v>505</v>
      </c>
    </row>
    <row r="35" spans="1:13" ht="12.75" customHeight="1">
      <c r="A35" s="81" t="s">
        <v>28</v>
      </c>
      <c r="B35" s="114">
        <v>202</v>
      </c>
      <c r="C35" s="114">
        <v>48</v>
      </c>
      <c r="D35" s="114">
        <v>55</v>
      </c>
      <c r="E35" s="114">
        <v>0</v>
      </c>
      <c r="F35" s="114">
        <v>15</v>
      </c>
      <c r="G35" s="114">
        <v>1</v>
      </c>
      <c r="H35" s="114">
        <v>14</v>
      </c>
      <c r="I35" s="114">
        <v>0</v>
      </c>
      <c r="J35" s="114">
        <v>0</v>
      </c>
      <c r="K35" s="114">
        <v>0</v>
      </c>
      <c r="L35" s="114">
        <v>1</v>
      </c>
      <c r="M35" s="145">
        <f>SUM(B35:L35)</f>
        <v>336</v>
      </c>
    </row>
    <row r="36" spans="1:13" ht="12.75" customHeight="1">
      <c r="A36" s="81" t="s">
        <v>29</v>
      </c>
      <c r="B36" s="114">
        <v>240</v>
      </c>
      <c r="C36" s="114">
        <v>44</v>
      </c>
      <c r="D36" s="114">
        <v>62</v>
      </c>
      <c r="E36" s="114">
        <v>0</v>
      </c>
      <c r="F36" s="114">
        <v>16</v>
      </c>
      <c r="G36" s="114">
        <v>1</v>
      </c>
      <c r="H36" s="114">
        <v>0</v>
      </c>
      <c r="I36" s="114">
        <v>0</v>
      </c>
      <c r="J36" s="114">
        <v>0</v>
      </c>
      <c r="K36" s="114">
        <v>0</v>
      </c>
      <c r="L36" s="114">
        <v>12</v>
      </c>
      <c r="M36" s="145">
        <f>SUM(B36:L36)</f>
        <v>375</v>
      </c>
    </row>
    <row r="37" spans="1:13" ht="12.75" customHeight="1">
      <c r="A37" s="81" t="s">
        <v>30</v>
      </c>
      <c r="B37" s="114">
        <v>274</v>
      </c>
      <c r="C37" s="114">
        <v>28</v>
      </c>
      <c r="D37" s="114">
        <v>25</v>
      </c>
      <c r="E37" s="114">
        <v>2</v>
      </c>
      <c r="F37" s="114">
        <v>9</v>
      </c>
      <c r="G37" s="114">
        <v>0</v>
      </c>
      <c r="H37" s="114">
        <v>1</v>
      </c>
      <c r="I37" s="114">
        <v>0</v>
      </c>
      <c r="J37" s="114">
        <v>0</v>
      </c>
      <c r="K37" s="114">
        <v>0</v>
      </c>
      <c r="L37" s="114">
        <v>2</v>
      </c>
      <c r="M37" s="145">
        <f>SUM(B37:L37)</f>
        <v>341</v>
      </c>
    </row>
    <row r="38" spans="1:13" ht="12.75" customHeight="1">
      <c r="A38" s="4"/>
      <c r="B38" s="149"/>
      <c r="C38" s="149"/>
      <c r="D38" s="149"/>
      <c r="E38" s="149"/>
      <c r="F38" s="149"/>
      <c r="G38" s="149"/>
      <c r="H38" s="149"/>
      <c r="I38" s="150"/>
      <c r="J38" s="150"/>
      <c r="K38" s="150"/>
      <c r="L38" s="149"/>
      <c r="M38" s="149"/>
    </row>
    <row r="39" spans="1:13" ht="9" customHeight="1">
      <c r="A39" s="12"/>
      <c r="B39" s="114"/>
      <c r="C39" s="114"/>
      <c r="D39" s="114"/>
      <c r="E39" s="114"/>
      <c r="F39" s="114"/>
      <c r="G39" s="114"/>
      <c r="H39" s="114"/>
      <c r="I39" s="120"/>
      <c r="J39" s="120"/>
      <c r="K39" s="120"/>
      <c r="L39" s="114"/>
      <c r="M39" s="114"/>
    </row>
    <row r="40" spans="1:13" ht="12.75">
      <c r="A40" s="38" t="s">
        <v>89</v>
      </c>
      <c r="B40" s="118">
        <f aca="true" t="shared" si="5" ref="B40:M40">SUM(B11,B33,B26)</f>
        <v>18843</v>
      </c>
      <c r="C40" s="118">
        <f t="shared" si="5"/>
        <v>2466</v>
      </c>
      <c r="D40" s="118">
        <f t="shared" si="5"/>
        <v>3776</v>
      </c>
      <c r="E40" s="118">
        <f t="shared" si="5"/>
        <v>164</v>
      </c>
      <c r="F40" s="118">
        <f t="shared" si="5"/>
        <v>1636</v>
      </c>
      <c r="G40" s="118">
        <f t="shared" si="5"/>
        <v>57</v>
      </c>
      <c r="H40" s="118">
        <f t="shared" si="5"/>
        <v>4043</v>
      </c>
      <c r="I40" s="118">
        <f t="shared" si="5"/>
        <v>57</v>
      </c>
      <c r="J40" s="118">
        <f t="shared" si="5"/>
        <v>16</v>
      </c>
      <c r="K40" s="118">
        <f t="shared" si="5"/>
        <v>4</v>
      </c>
      <c r="L40" s="118">
        <f t="shared" si="5"/>
        <v>173</v>
      </c>
      <c r="M40" s="118">
        <f t="shared" si="5"/>
        <v>31235</v>
      </c>
    </row>
    <row r="41" spans="1:13" ht="9" customHeight="1">
      <c r="A41" s="9"/>
      <c r="B41" s="9"/>
      <c r="C41" s="9"/>
      <c r="D41" s="9"/>
      <c r="E41" s="9"/>
      <c r="F41" s="9"/>
      <c r="G41" s="9"/>
      <c r="H41" s="9"/>
      <c r="I41" s="4"/>
      <c r="J41" s="4"/>
      <c r="K41" s="4"/>
      <c r="L41" s="9"/>
      <c r="M41" s="31"/>
    </row>
    <row r="43" ht="12.75" customHeight="1">
      <c r="A43" s="92" t="s">
        <v>188</v>
      </c>
    </row>
    <row r="44" ht="12.75" customHeight="1"/>
    <row r="45" ht="12.75" customHeight="1">
      <c r="A45" s="13" t="s">
        <v>208</v>
      </c>
    </row>
    <row r="46" ht="12.75" customHeight="1">
      <c r="A46" s="1"/>
    </row>
    <row r="47" ht="12.75">
      <c r="A47" s="1"/>
    </row>
    <row r="48" ht="10.5" customHeight="1"/>
    <row r="49" ht="10.5" customHeight="1">
      <c r="A49" s="17"/>
    </row>
    <row r="50" ht="10.5" customHeight="1">
      <c r="A50" s="17"/>
    </row>
    <row r="51" ht="12.75">
      <c r="A51" s="22"/>
    </row>
  </sheetData>
  <sheetProtection/>
  <mergeCells count="7">
    <mergeCell ref="A1:M1"/>
    <mergeCell ref="A2:M2"/>
    <mergeCell ref="A3:M3"/>
    <mergeCell ref="B7:C7"/>
    <mergeCell ref="D7:E7"/>
    <mergeCell ref="F6:G6"/>
    <mergeCell ref="F7:G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4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40.8515625" style="5" customWidth="1"/>
    <col min="2" max="10" width="11.421875" style="5" customWidth="1"/>
    <col min="11" max="11" width="11.421875" style="25" customWidth="1"/>
    <col min="12" max="242" width="9.140625" style="5" customWidth="1"/>
    <col min="243" max="16384" width="11.421875" style="5" customWidth="1"/>
  </cols>
  <sheetData>
    <row r="1" spans="1:11" ht="13.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3.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3.5" customHeight="1">
      <c r="A3" s="153">
        <v>2009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9" ht="13.5" customHeight="1">
      <c r="A4" s="9"/>
      <c r="G4" s="9"/>
      <c r="I4" s="9"/>
    </row>
    <row r="5" spans="2:11" ht="9" customHeight="1">
      <c r="B5" s="8"/>
      <c r="C5" s="8"/>
      <c r="D5" s="8"/>
      <c r="E5" s="8"/>
      <c r="F5" s="8"/>
      <c r="G5" s="12"/>
      <c r="H5" s="8"/>
      <c r="I5" s="1"/>
      <c r="J5" s="8"/>
      <c r="K5" s="32"/>
    </row>
    <row r="6" spans="2:11" ht="12" customHeight="1">
      <c r="B6" s="12"/>
      <c r="C6" s="12"/>
      <c r="D6" s="12"/>
      <c r="E6" s="12"/>
      <c r="F6" s="156" t="s">
        <v>44</v>
      </c>
      <c r="G6" s="156"/>
      <c r="H6" s="45" t="s">
        <v>175</v>
      </c>
      <c r="I6" s="87" t="s">
        <v>174</v>
      </c>
      <c r="J6" s="12"/>
      <c r="K6" s="30"/>
    </row>
    <row r="7" spans="2:11" ht="12" customHeight="1">
      <c r="B7" s="156" t="s">
        <v>42</v>
      </c>
      <c r="C7" s="156"/>
      <c r="D7" s="156" t="s">
        <v>43</v>
      </c>
      <c r="E7" s="156"/>
      <c r="F7" s="156" t="s">
        <v>177</v>
      </c>
      <c r="G7" s="156"/>
      <c r="H7" s="86" t="s">
        <v>176</v>
      </c>
      <c r="I7" s="28" t="s">
        <v>172</v>
      </c>
      <c r="J7" s="28"/>
      <c r="K7" s="23"/>
    </row>
    <row r="8" spans="1:11" ht="12" customHeight="1">
      <c r="A8" s="17" t="s">
        <v>8</v>
      </c>
      <c r="B8" s="45" t="s">
        <v>46</v>
      </c>
      <c r="C8" s="45" t="s">
        <v>47</v>
      </c>
      <c r="D8" s="45" t="s">
        <v>114</v>
      </c>
      <c r="E8" s="45" t="s">
        <v>115</v>
      </c>
      <c r="F8" s="45" t="s">
        <v>114</v>
      </c>
      <c r="G8" s="45" t="s">
        <v>115</v>
      </c>
      <c r="H8" s="86" t="s">
        <v>145</v>
      </c>
      <c r="I8" s="45" t="s">
        <v>171</v>
      </c>
      <c r="J8" s="28" t="s">
        <v>39</v>
      </c>
      <c r="K8" s="28" t="s">
        <v>147</v>
      </c>
    </row>
    <row r="9" spans="1:11" ht="9" customHeight="1">
      <c r="A9" s="9"/>
      <c r="B9" s="31"/>
      <c r="C9" s="31"/>
      <c r="D9" s="31"/>
      <c r="E9" s="31"/>
      <c r="F9" s="9"/>
      <c r="G9" s="9"/>
      <c r="H9" s="9"/>
      <c r="I9" s="4"/>
      <c r="J9" s="9"/>
      <c r="K9" s="31"/>
    </row>
    <row r="10" spans="1:11" ht="12.75" customHeight="1">
      <c r="A10" s="12"/>
      <c r="B10" s="30"/>
      <c r="C10" s="30"/>
      <c r="D10" s="30"/>
      <c r="E10" s="30"/>
      <c r="H10" s="12"/>
      <c r="I10" s="1"/>
      <c r="J10" s="12"/>
      <c r="K10" s="30"/>
    </row>
    <row r="11" spans="1:11" ht="12.75" customHeight="1">
      <c r="A11" s="24" t="s">
        <v>104</v>
      </c>
      <c r="B11" s="147">
        <f aca="true" t="shared" si="0" ref="B11:J11">SUM(B12:B21)</f>
        <v>1830</v>
      </c>
      <c r="C11" s="147">
        <f t="shared" si="0"/>
        <v>472</v>
      </c>
      <c r="D11" s="147">
        <f t="shared" si="0"/>
        <v>512</v>
      </c>
      <c r="E11" s="147">
        <f>SUM(E12:E21)</f>
        <v>0</v>
      </c>
      <c r="F11" s="147">
        <f>SUM(F12:F21)</f>
        <v>65</v>
      </c>
      <c r="G11" s="147">
        <f>SUM(G12:G21)</f>
        <v>96</v>
      </c>
      <c r="H11" s="147">
        <f>SUM(H12:H21)</f>
        <v>0</v>
      </c>
      <c r="I11" s="147">
        <f>SUM(I12:I21)</f>
        <v>2</v>
      </c>
      <c r="J11" s="147">
        <f t="shared" si="0"/>
        <v>52</v>
      </c>
      <c r="K11" s="147">
        <f>SUM(B11:J11)</f>
        <v>3029</v>
      </c>
    </row>
    <row r="12" spans="1:12" ht="12.75" customHeight="1">
      <c r="A12" s="84" t="s">
        <v>105</v>
      </c>
      <c r="B12" s="116">
        <v>38</v>
      </c>
      <c r="C12" s="116">
        <v>14</v>
      </c>
      <c r="D12" s="116">
        <v>2</v>
      </c>
      <c r="E12" s="116">
        <v>0</v>
      </c>
      <c r="F12" s="116">
        <v>25</v>
      </c>
      <c r="G12" s="116">
        <v>18</v>
      </c>
      <c r="H12" s="116">
        <v>0</v>
      </c>
      <c r="I12" s="116">
        <v>1</v>
      </c>
      <c r="J12" s="116">
        <v>3</v>
      </c>
      <c r="K12" s="145">
        <f>SUM(B12:J12)</f>
        <v>101</v>
      </c>
      <c r="L12" s="7"/>
    </row>
    <row r="13" spans="1:21" ht="12.75" customHeight="1">
      <c r="A13" s="81" t="s">
        <v>106</v>
      </c>
      <c r="B13" s="116">
        <v>137</v>
      </c>
      <c r="C13" s="116">
        <v>27</v>
      </c>
      <c r="D13" s="116">
        <v>43</v>
      </c>
      <c r="E13" s="116">
        <v>0</v>
      </c>
      <c r="F13" s="116">
        <v>4</v>
      </c>
      <c r="G13" s="116">
        <v>11</v>
      </c>
      <c r="H13" s="116">
        <v>0</v>
      </c>
      <c r="I13" s="116">
        <v>0</v>
      </c>
      <c r="J13" s="116">
        <v>4</v>
      </c>
      <c r="K13" s="145">
        <f aca="true" t="shared" si="1" ref="K13:K21">SUM(B13:J13)</f>
        <v>226</v>
      </c>
      <c r="L13" s="7"/>
      <c r="U13" s="1"/>
    </row>
    <row r="14" spans="1:21" ht="12.75" customHeight="1">
      <c r="A14" s="81" t="s">
        <v>107</v>
      </c>
      <c r="B14" s="116">
        <v>406</v>
      </c>
      <c r="C14" s="116">
        <v>96</v>
      </c>
      <c r="D14" s="116">
        <v>70</v>
      </c>
      <c r="E14" s="116">
        <v>0</v>
      </c>
      <c r="F14" s="116">
        <v>7</v>
      </c>
      <c r="G14" s="116">
        <v>6</v>
      </c>
      <c r="H14" s="116">
        <v>0</v>
      </c>
      <c r="I14" s="116">
        <v>0</v>
      </c>
      <c r="J14" s="116">
        <v>9</v>
      </c>
      <c r="K14" s="145">
        <f t="shared" si="1"/>
        <v>594</v>
      </c>
      <c r="L14" s="7"/>
      <c r="U14" s="1"/>
    </row>
    <row r="15" spans="1:21" ht="12.75" customHeight="1">
      <c r="A15" s="81" t="s">
        <v>108</v>
      </c>
      <c r="B15" s="116">
        <v>151</v>
      </c>
      <c r="C15" s="116">
        <v>38</v>
      </c>
      <c r="D15" s="116">
        <v>23</v>
      </c>
      <c r="E15" s="116">
        <v>0</v>
      </c>
      <c r="F15" s="116">
        <v>5</v>
      </c>
      <c r="G15" s="116">
        <v>12</v>
      </c>
      <c r="H15" s="116">
        <v>0</v>
      </c>
      <c r="I15" s="116">
        <v>0</v>
      </c>
      <c r="J15" s="116">
        <v>3</v>
      </c>
      <c r="K15" s="145">
        <f t="shared" si="1"/>
        <v>232</v>
      </c>
      <c r="L15" s="7"/>
      <c r="U15" s="1"/>
    </row>
    <row r="16" spans="1:21" ht="12.75" customHeight="1">
      <c r="A16" s="81" t="s">
        <v>15</v>
      </c>
      <c r="B16" s="116">
        <v>153</v>
      </c>
      <c r="C16" s="116">
        <v>44</v>
      </c>
      <c r="D16" s="116">
        <v>45</v>
      </c>
      <c r="E16" s="116">
        <v>0</v>
      </c>
      <c r="F16" s="116">
        <v>3</v>
      </c>
      <c r="G16" s="116">
        <v>9</v>
      </c>
      <c r="H16" s="116">
        <v>0</v>
      </c>
      <c r="I16" s="116">
        <v>1</v>
      </c>
      <c r="J16" s="116">
        <v>0</v>
      </c>
      <c r="K16" s="145">
        <f t="shared" si="1"/>
        <v>255</v>
      </c>
      <c r="L16" s="7"/>
      <c r="U16" s="1"/>
    </row>
    <row r="17" spans="1:21" ht="12.75" customHeight="1">
      <c r="A17" s="81" t="s">
        <v>16</v>
      </c>
      <c r="B17" s="116">
        <v>237</v>
      </c>
      <c r="C17" s="116">
        <v>84</v>
      </c>
      <c r="D17" s="116">
        <v>95</v>
      </c>
      <c r="E17" s="116">
        <v>0</v>
      </c>
      <c r="F17" s="116">
        <v>6</v>
      </c>
      <c r="G17" s="116">
        <v>10</v>
      </c>
      <c r="H17" s="116">
        <v>0</v>
      </c>
      <c r="I17" s="116">
        <v>0</v>
      </c>
      <c r="J17" s="116">
        <v>9</v>
      </c>
      <c r="K17" s="145">
        <f t="shared" si="1"/>
        <v>441</v>
      </c>
      <c r="L17" s="7"/>
      <c r="U17" s="1"/>
    </row>
    <row r="18" spans="1:21" ht="12.75" customHeight="1">
      <c r="A18" s="81" t="s">
        <v>17</v>
      </c>
      <c r="B18" s="116">
        <v>165</v>
      </c>
      <c r="C18" s="116">
        <v>50</v>
      </c>
      <c r="D18" s="116">
        <v>67</v>
      </c>
      <c r="E18" s="116">
        <v>0</v>
      </c>
      <c r="F18" s="116">
        <v>4</v>
      </c>
      <c r="G18" s="116">
        <v>7</v>
      </c>
      <c r="H18" s="116">
        <v>0</v>
      </c>
      <c r="I18" s="116">
        <v>0</v>
      </c>
      <c r="J18" s="116">
        <v>5</v>
      </c>
      <c r="K18" s="145">
        <f t="shared" si="1"/>
        <v>298</v>
      </c>
      <c r="L18" s="7"/>
      <c r="U18" s="1"/>
    </row>
    <row r="19" spans="1:21" ht="12.75" customHeight="1">
      <c r="A19" s="80" t="s">
        <v>18</v>
      </c>
      <c r="B19" s="116">
        <v>160</v>
      </c>
      <c r="C19" s="116">
        <v>27</v>
      </c>
      <c r="D19" s="116">
        <v>54</v>
      </c>
      <c r="E19" s="116">
        <v>0</v>
      </c>
      <c r="F19" s="116">
        <v>6</v>
      </c>
      <c r="G19" s="116">
        <v>6</v>
      </c>
      <c r="H19" s="116">
        <v>0</v>
      </c>
      <c r="I19" s="116">
        <v>0</v>
      </c>
      <c r="J19" s="116">
        <v>7</v>
      </c>
      <c r="K19" s="145">
        <f t="shared" si="1"/>
        <v>260</v>
      </c>
      <c r="L19" s="7"/>
      <c r="U19" s="1"/>
    </row>
    <row r="20" spans="1:21" ht="12.75" customHeight="1">
      <c r="A20" s="81" t="s">
        <v>19</v>
      </c>
      <c r="B20" s="116">
        <v>194</v>
      </c>
      <c r="C20" s="116">
        <v>37</v>
      </c>
      <c r="D20" s="116">
        <v>74</v>
      </c>
      <c r="E20" s="116">
        <v>0</v>
      </c>
      <c r="F20" s="116">
        <v>3</v>
      </c>
      <c r="G20" s="116">
        <v>10</v>
      </c>
      <c r="H20" s="116">
        <v>0</v>
      </c>
      <c r="I20" s="116">
        <v>0</v>
      </c>
      <c r="J20" s="116">
        <v>6</v>
      </c>
      <c r="K20" s="145">
        <f t="shared" si="1"/>
        <v>324</v>
      </c>
      <c r="L20" s="7"/>
      <c r="U20" s="1"/>
    </row>
    <row r="21" spans="1:21" ht="12.75" customHeight="1">
      <c r="A21" s="81" t="s">
        <v>20</v>
      </c>
      <c r="B21" s="116">
        <v>189</v>
      </c>
      <c r="C21" s="116">
        <v>55</v>
      </c>
      <c r="D21" s="116">
        <v>39</v>
      </c>
      <c r="E21" s="116">
        <v>0</v>
      </c>
      <c r="F21" s="116">
        <v>2</v>
      </c>
      <c r="G21" s="116">
        <v>7</v>
      </c>
      <c r="H21" s="116">
        <v>0</v>
      </c>
      <c r="I21" s="116">
        <v>0</v>
      </c>
      <c r="J21" s="116">
        <v>6</v>
      </c>
      <c r="K21" s="145">
        <f t="shared" si="1"/>
        <v>298</v>
      </c>
      <c r="L21" s="7"/>
      <c r="U21" s="1"/>
    </row>
    <row r="22" spans="1:21" ht="12.75" customHeight="1">
      <c r="A22" s="12"/>
      <c r="B22" s="116"/>
      <c r="C22" s="116"/>
      <c r="D22" s="148"/>
      <c r="E22" s="148"/>
      <c r="F22" s="148"/>
      <c r="G22" s="148"/>
      <c r="H22" s="116"/>
      <c r="I22" s="148"/>
      <c r="J22" s="145"/>
      <c r="K22" s="114"/>
      <c r="L22" s="7"/>
      <c r="U22" s="1"/>
    </row>
    <row r="23" spans="1:21" ht="12.75" customHeight="1">
      <c r="A23" s="29" t="s">
        <v>116</v>
      </c>
      <c r="B23" s="118">
        <f aca="true" t="shared" si="2" ref="B23:J23">SUM(B24:B29)</f>
        <v>1936</v>
      </c>
      <c r="C23" s="118">
        <f t="shared" si="2"/>
        <v>756</v>
      </c>
      <c r="D23" s="118">
        <f t="shared" si="2"/>
        <v>823</v>
      </c>
      <c r="E23" s="118">
        <f>SUM(E24:E29)</f>
        <v>0</v>
      </c>
      <c r="F23" s="118">
        <f>SUM(F24:F29)</f>
        <v>74</v>
      </c>
      <c r="G23" s="118">
        <f>SUM(G24:G29)</f>
        <v>0</v>
      </c>
      <c r="H23" s="118">
        <f>SUM(H24:H29)</f>
        <v>0</v>
      </c>
      <c r="I23" s="118">
        <f>SUM(I24:I29)</f>
        <v>0</v>
      </c>
      <c r="J23" s="118">
        <f t="shared" si="2"/>
        <v>3</v>
      </c>
      <c r="K23" s="147">
        <f>SUM(B23:J23)</f>
        <v>3592</v>
      </c>
      <c r="L23" s="7"/>
      <c r="U23" s="1"/>
    </row>
    <row r="24" spans="1:12" ht="12.75" customHeight="1">
      <c r="A24" s="81" t="s">
        <v>105</v>
      </c>
      <c r="B24" s="116">
        <v>2</v>
      </c>
      <c r="C24" s="116">
        <v>0</v>
      </c>
      <c r="D24" s="116">
        <v>52</v>
      </c>
      <c r="E24" s="116">
        <v>0</v>
      </c>
      <c r="F24" s="116">
        <v>25</v>
      </c>
      <c r="G24" s="116">
        <v>0</v>
      </c>
      <c r="H24" s="116">
        <v>0</v>
      </c>
      <c r="I24" s="116">
        <v>0</v>
      </c>
      <c r="J24" s="116">
        <v>1</v>
      </c>
      <c r="K24" s="145">
        <f aca="true" t="shared" si="3" ref="K24:K29">SUM(B24:J24)</f>
        <v>80</v>
      </c>
      <c r="L24" s="7"/>
    </row>
    <row r="25" spans="1:22" ht="12.75" customHeight="1">
      <c r="A25" s="81" t="s">
        <v>21</v>
      </c>
      <c r="B25" s="116">
        <v>320</v>
      </c>
      <c r="C25" s="116">
        <v>123</v>
      </c>
      <c r="D25" s="116">
        <v>158</v>
      </c>
      <c r="E25" s="116">
        <v>0</v>
      </c>
      <c r="F25" s="116">
        <v>9</v>
      </c>
      <c r="G25" s="116">
        <v>0</v>
      </c>
      <c r="H25" s="116">
        <v>0</v>
      </c>
      <c r="I25" s="116">
        <v>0</v>
      </c>
      <c r="J25" s="116">
        <v>0</v>
      </c>
      <c r="K25" s="145">
        <f t="shared" si="3"/>
        <v>610</v>
      </c>
      <c r="L25" s="7"/>
      <c r="V25" s="1"/>
    </row>
    <row r="26" spans="1:22" ht="12.75" customHeight="1">
      <c r="A26" s="81" t="s">
        <v>22</v>
      </c>
      <c r="B26" s="116">
        <v>353</v>
      </c>
      <c r="C26" s="116">
        <v>152</v>
      </c>
      <c r="D26" s="116">
        <v>119</v>
      </c>
      <c r="E26" s="116">
        <v>0</v>
      </c>
      <c r="F26" s="116">
        <v>10</v>
      </c>
      <c r="G26" s="116">
        <v>0</v>
      </c>
      <c r="H26" s="116">
        <v>0</v>
      </c>
      <c r="I26" s="116">
        <v>0</v>
      </c>
      <c r="J26" s="116">
        <v>1</v>
      </c>
      <c r="K26" s="145">
        <f t="shared" si="3"/>
        <v>635</v>
      </c>
      <c r="L26" s="7"/>
      <c r="V26" s="1"/>
    </row>
    <row r="27" spans="1:22" ht="12.75" customHeight="1">
      <c r="A27" s="81" t="s">
        <v>23</v>
      </c>
      <c r="B27" s="116">
        <v>444</v>
      </c>
      <c r="C27" s="116">
        <v>146</v>
      </c>
      <c r="D27" s="116">
        <v>142</v>
      </c>
      <c r="E27" s="116">
        <v>0</v>
      </c>
      <c r="F27" s="116">
        <v>10</v>
      </c>
      <c r="G27" s="116">
        <v>0</v>
      </c>
      <c r="H27" s="116">
        <v>0</v>
      </c>
      <c r="I27" s="116">
        <v>0</v>
      </c>
      <c r="J27" s="116">
        <v>0</v>
      </c>
      <c r="K27" s="145">
        <f t="shared" si="3"/>
        <v>742</v>
      </c>
      <c r="L27" s="7"/>
      <c r="V27" s="1"/>
    </row>
    <row r="28" spans="1:22" ht="12.75" customHeight="1">
      <c r="A28" s="81" t="s">
        <v>24</v>
      </c>
      <c r="B28" s="116">
        <v>374</v>
      </c>
      <c r="C28" s="116">
        <v>162</v>
      </c>
      <c r="D28" s="116">
        <v>151</v>
      </c>
      <c r="E28" s="116">
        <v>0</v>
      </c>
      <c r="F28" s="116">
        <v>8</v>
      </c>
      <c r="G28" s="116">
        <v>0</v>
      </c>
      <c r="H28" s="116">
        <v>0</v>
      </c>
      <c r="I28" s="116">
        <v>0</v>
      </c>
      <c r="J28" s="116">
        <v>1</v>
      </c>
      <c r="K28" s="145">
        <f t="shared" si="3"/>
        <v>696</v>
      </c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12" ht="12.75" customHeight="1">
      <c r="A29" s="81" t="s">
        <v>25</v>
      </c>
      <c r="B29" s="116">
        <v>443</v>
      </c>
      <c r="C29" s="116">
        <v>173</v>
      </c>
      <c r="D29" s="116">
        <v>201</v>
      </c>
      <c r="E29" s="116">
        <v>0</v>
      </c>
      <c r="F29" s="116">
        <v>12</v>
      </c>
      <c r="G29" s="116">
        <v>0</v>
      </c>
      <c r="H29" s="116">
        <v>0</v>
      </c>
      <c r="I29" s="116">
        <v>0</v>
      </c>
      <c r="J29" s="116">
        <v>0</v>
      </c>
      <c r="K29" s="145">
        <f t="shared" si="3"/>
        <v>829</v>
      </c>
      <c r="L29" s="7"/>
    </row>
    <row r="30" spans="1:11" ht="12.75" customHeight="1">
      <c r="A30" s="4"/>
      <c r="B30" s="149"/>
      <c r="C30" s="149"/>
      <c r="D30" s="115"/>
      <c r="E30" s="115"/>
      <c r="F30" s="149"/>
      <c r="G30" s="149"/>
      <c r="H30" s="149"/>
      <c r="I30" s="115"/>
      <c r="J30" s="115"/>
      <c r="K30" s="115"/>
    </row>
    <row r="31" spans="1:11" ht="9" customHeight="1">
      <c r="A31" s="12"/>
      <c r="B31" s="114"/>
      <c r="C31" s="114"/>
      <c r="D31" s="114"/>
      <c r="E31" s="114"/>
      <c r="F31" s="114"/>
      <c r="G31" s="114"/>
      <c r="H31" s="114"/>
      <c r="I31" s="120"/>
      <c r="J31" s="145"/>
      <c r="K31" s="114"/>
    </row>
    <row r="32" spans="1:11" ht="12.75" customHeight="1">
      <c r="A32" s="38" t="s">
        <v>89</v>
      </c>
      <c r="B32" s="118">
        <f>SUM(B11,B23)</f>
        <v>3766</v>
      </c>
      <c r="C32" s="118">
        <f aca="true" t="shared" si="4" ref="C32:K32">SUM(C11,C23)</f>
        <v>1228</v>
      </c>
      <c r="D32" s="118">
        <f t="shared" si="4"/>
        <v>1335</v>
      </c>
      <c r="E32" s="118">
        <f>SUM(E11,E23)</f>
        <v>0</v>
      </c>
      <c r="F32" s="118">
        <f>SUM(F11,F23)</f>
        <v>139</v>
      </c>
      <c r="G32" s="118">
        <f>SUM(G11,G23)</f>
        <v>96</v>
      </c>
      <c r="H32" s="118">
        <f>SUM(H11,H23)</f>
        <v>0</v>
      </c>
      <c r="I32" s="118">
        <f>SUM(I11,I23)</f>
        <v>2</v>
      </c>
      <c r="J32" s="118">
        <f t="shared" si="4"/>
        <v>55</v>
      </c>
      <c r="K32" s="118">
        <f t="shared" si="4"/>
        <v>6621</v>
      </c>
    </row>
    <row r="33" spans="1:11" s="17" customFormat="1" ht="9" customHeight="1">
      <c r="A33" s="21"/>
      <c r="B33" s="21"/>
      <c r="C33" s="21"/>
      <c r="D33" s="21"/>
      <c r="E33" s="21"/>
      <c r="F33" s="21"/>
      <c r="G33" s="21"/>
      <c r="H33" s="21"/>
      <c r="I33" s="71"/>
      <c r="J33" s="21"/>
      <c r="K33" s="20"/>
    </row>
    <row r="34" spans="10:11" s="17" customFormat="1" ht="12.75" customHeight="1">
      <c r="J34" s="3"/>
      <c r="K34" s="22"/>
    </row>
    <row r="35" spans="1:10" ht="12" customHeight="1">
      <c r="A35" s="92" t="s">
        <v>188</v>
      </c>
      <c r="B35" s="94"/>
      <c r="J35" s="12"/>
    </row>
    <row r="36" spans="1:10" ht="12" customHeight="1">
      <c r="A36" s="13"/>
      <c r="J36" s="12"/>
    </row>
    <row r="37" spans="1:11" ht="12" customHeight="1">
      <c r="A37" s="13" t="s">
        <v>208</v>
      </c>
      <c r="B37" s="1"/>
      <c r="C37" s="1"/>
      <c r="D37" s="1"/>
      <c r="E37" s="1"/>
      <c r="F37" s="1"/>
      <c r="G37" s="1"/>
      <c r="H37" s="1"/>
      <c r="I37" s="1"/>
      <c r="K37" s="6"/>
    </row>
    <row r="38" spans="1:11" ht="12" customHeight="1">
      <c r="A38" s="1"/>
      <c r="B38" s="7"/>
      <c r="C38" s="7"/>
      <c r="D38" s="7"/>
      <c r="E38" s="7"/>
      <c r="F38" s="7"/>
      <c r="G38" s="7"/>
      <c r="H38" s="7"/>
      <c r="I38" s="7"/>
      <c r="K38" s="33"/>
    </row>
    <row r="39" spans="1:11" ht="12.75" customHeight="1">
      <c r="A39" s="1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1"/>
      <c r="B40" s="7"/>
      <c r="C40" s="7"/>
      <c r="D40" s="7"/>
      <c r="E40" s="7"/>
      <c r="F40" s="7"/>
      <c r="G40" s="7"/>
      <c r="H40" s="7"/>
      <c r="I40" s="7"/>
      <c r="K40" s="33"/>
    </row>
    <row r="41" ht="10.5" customHeight="1"/>
    <row r="42" ht="10.5" customHeight="1"/>
    <row r="43" ht="10.5" customHeight="1"/>
    <row r="44" ht="12.75">
      <c r="A44" s="25"/>
    </row>
  </sheetData>
  <sheetProtection/>
  <mergeCells count="7">
    <mergeCell ref="A1:K1"/>
    <mergeCell ref="A2:K2"/>
    <mergeCell ref="A3:K3"/>
    <mergeCell ref="B7:C7"/>
    <mergeCell ref="F6:G6"/>
    <mergeCell ref="F7:G7"/>
    <mergeCell ref="D7:E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60.28125" style="5" customWidth="1"/>
    <col min="2" max="11" width="11.57421875" style="5" customWidth="1"/>
    <col min="12" max="211" width="9.140625" style="5" customWidth="1"/>
    <col min="212" max="16384" width="11.421875" style="5" customWidth="1"/>
  </cols>
  <sheetData>
    <row r="1" spans="1:11" ht="13.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3.5" customHeight="1">
      <c r="A2" s="158" t="s">
        <v>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3.5" customHeight="1">
      <c r="A3" s="153">
        <v>2009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4" ht="13.5" customHeight="1">
      <c r="A4" s="9"/>
      <c r="B4" s="4"/>
      <c r="C4" s="4"/>
      <c r="D4" s="4"/>
    </row>
    <row r="5" spans="2:11" ht="9" customHeight="1">
      <c r="B5" s="1"/>
      <c r="C5" s="1"/>
      <c r="D5" s="1"/>
      <c r="E5" s="8"/>
      <c r="F5" s="8"/>
      <c r="G5" s="8"/>
      <c r="H5" s="8"/>
      <c r="I5" s="8"/>
      <c r="J5" s="8"/>
      <c r="K5" s="8"/>
    </row>
    <row r="6" spans="4:10" ht="12" customHeight="1">
      <c r="D6" s="28"/>
      <c r="E6" s="28"/>
      <c r="F6" s="28" t="s">
        <v>174</v>
      </c>
      <c r="J6" s="86"/>
    </row>
    <row r="7" spans="4:10" ht="12" customHeight="1">
      <c r="D7" s="28" t="s">
        <v>145</v>
      </c>
      <c r="E7" s="28" t="s">
        <v>146</v>
      </c>
      <c r="F7" s="28" t="s">
        <v>172</v>
      </c>
      <c r="G7" s="156" t="s">
        <v>44</v>
      </c>
      <c r="H7" s="156"/>
      <c r="I7" s="86" t="s">
        <v>175</v>
      </c>
      <c r="J7" s="86"/>
    </row>
    <row r="8" spans="2:10" ht="12" customHeight="1">
      <c r="B8" s="159" t="s">
        <v>42</v>
      </c>
      <c r="C8" s="159"/>
      <c r="D8" s="87" t="s">
        <v>173</v>
      </c>
      <c r="E8" s="28" t="s">
        <v>173</v>
      </c>
      <c r="F8" s="28" t="s">
        <v>171</v>
      </c>
      <c r="G8" s="156" t="s">
        <v>177</v>
      </c>
      <c r="H8" s="156"/>
      <c r="I8" s="86" t="s">
        <v>176</v>
      </c>
      <c r="J8" s="86"/>
    </row>
    <row r="9" spans="1:11" ht="12" customHeight="1">
      <c r="A9" s="17" t="s">
        <v>124</v>
      </c>
      <c r="B9" s="87" t="s">
        <v>46</v>
      </c>
      <c r="C9" s="87" t="s">
        <v>47</v>
      </c>
      <c r="D9" s="28" t="s">
        <v>114</v>
      </c>
      <c r="E9" s="28" t="s">
        <v>114</v>
      </c>
      <c r="F9" s="28" t="s">
        <v>114</v>
      </c>
      <c r="G9" s="28" t="s">
        <v>114</v>
      </c>
      <c r="H9" s="28" t="s">
        <v>115</v>
      </c>
      <c r="I9" s="86" t="s">
        <v>145</v>
      </c>
      <c r="J9" s="86" t="s">
        <v>134</v>
      </c>
      <c r="K9" s="28" t="s">
        <v>147</v>
      </c>
    </row>
    <row r="10" spans="1:11" ht="9" customHeight="1">
      <c r="A10" s="9"/>
      <c r="B10" s="4"/>
      <c r="C10" s="4"/>
      <c r="D10" s="4"/>
      <c r="E10" s="19"/>
      <c r="F10" s="19"/>
      <c r="G10" s="19"/>
      <c r="H10" s="19"/>
      <c r="I10" s="20"/>
      <c r="J10" s="20"/>
      <c r="K10" s="9"/>
    </row>
    <row r="11" ht="13.5" customHeight="1"/>
    <row r="12" spans="1:12" ht="13.5" customHeight="1">
      <c r="A12" s="33" t="s">
        <v>237</v>
      </c>
      <c r="B12" s="116">
        <v>0</v>
      </c>
      <c r="C12" s="116">
        <v>0</v>
      </c>
      <c r="D12" s="116">
        <v>3</v>
      </c>
      <c r="E12" s="116">
        <v>2</v>
      </c>
      <c r="F12" s="116">
        <v>8</v>
      </c>
      <c r="G12" s="116">
        <v>5</v>
      </c>
      <c r="H12" s="116">
        <v>0</v>
      </c>
      <c r="I12" s="116">
        <v>0</v>
      </c>
      <c r="J12" s="116">
        <v>0</v>
      </c>
      <c r="K12" s="116">
        <f>SUM(B12:J12)</f>
        <v>18</v>
      </c>
      <c r="L12" s="44"/>
    </row>
    <row r="13" spans="1:11" ht="13.5" customHeight="1">
      <c r="A13" s="33" t="s">
        <v>185</v>
      </c>
      <c r="B13" s="116">
        <v>197</v>
      </c>
      <c r="C13" s="116">
        <v>85</v>
      </c>
      <c r="D13" s="116">
        <v>92</v>
      </c>
      <c r="E13" s="116">
        <v>2</v>
      </c>
      <c r="F13" s="116">
        <v>33</v>
      </c>
      <c r="G13" s="116">
        <v>28</v>
      </c>
      <c r="H13" s="116">
        <v>0</v>
      </c>
      <c r="I13" s="116">
        <v>42</v>
      </c>
      <c r="J13" s="116">
        <v>2</v>
      </c>
      <c r="K13" s="116">
        <f>SUM(B13:J13)</f>
        <v>481</v>
      </c>
    </row>
    <row r="14" spans="1:11" ht="13.5" customHeight="1">
      <c r="A14" s="33" t="s">
        <v>168</v>
      </c>
      <c r="B14" s="116">
        <v>130</v>
      </c>
      <c r="C14" s="116">
        <v>62</v>
      </c>
      <c r="D14" s="116">
        <v>24</v>
      </c>
      <c r="E14" s="116">
        <v>17</v>
      </c>
      <c r="F14" s="116">
        <v>327</v>
      </c>
      <c r="G14" s="116">
        <v>61</v>
      </c>
      <c r="H14" s="116">
        <v>1</v>
      </c>
      <c r="I14" s="116">
        <v>216</v>
      </c>
      <c r="J14" s="116">
        <v>0</v>
      </c>
      <c r="K14" s="116">
        <f>SUM(B14:J14)</f>
        <v>838</v>
      </c>
    </row>
    <row r="15" spans="1:15" s="38" customFormat="1" ht="13.5" customHeight="1">
      <c r="A15" s="33" t="s">
        <v>169</v>
      </c>
      <c r="B15" s="116">
        <v>0</v>
      </c>
      <c r="C15" s="116">
        <v>0</v>
      </c>
      <c r="D15" s="116">
        <v>0</v>
      </c>
      <c r="E15" s="116">
        <v>1</v>
      </c>
      <c r="F15" s="116">
        <v>15</v>
      </c>
      <c r="G15" s="116">
        <v>0</v>
      </c>
      <c r="H15" s="116">
        <v>0</v>
      </c>
      <c r="I15" s="116">
        <v>0</v>
      </c>
      <c r="J15" s="116">
        <v>0</v>
      </c>
      <c r="K15" s="116">
        <f>SUM(B15:J15)</f>
        <v>16</v>
      </c>
      <c r="O15" s="41"/>
    </row>
    <row r="16" spans="1:11" ht="13.5" customHeight="1">
      <c r="A16" s="9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2:11" ht="9" customHeight="1"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3.5" customHeight="1">
      <c r="A18" s="38" t="s">
        <v>89</v>
      </c>
      <c r="B18" s="118">
        <f>SUM(B12:B15)</f>
        <v>327</v>
      </c>
      <c r="C18" s="118">
        <f aca="true" t="shared" si="0" ref="C18:K18">SUM(C12:C15)</f>
        <v>147</v>
      </c>
      <c r="D18" s="118">
        <f t="shared" si="0"/>
        <v>119</v>
      </c>
      <c r="E18" s="118">
        <f t="shared" si="0"/>
        <v>22</v>
      </c>
      <c r="F18" s="118">
        <f t="shared" si="0"/>
        <v>383</v>
      </c>
      <c r="G18" s="118">
        <f t="shared" si="0"/>
        <v>94</v>
      </c>
      <c r="H18" s="118">
        <f t="shared" si="0"/>
        <v>1</v>
      </c>
      <c r="I18" s="118">
        <f t="shared" si="0"/>
        <v>258</v>
      </c>
      <c r="J18" s="118">
        <f t="shared" si="0"/>
        <v>2</v>
      </c>
      <c r="K18" s="118">
        <f t="shared" si="0"/>
        <v>1353</v>
      </c>
    </row>
    <row r="19" spans="1:11" ht="9" customHeight="1">
      <c r="A19" s="9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1" ht="12.75">
      <c r="A21" s="13" t="s">
        <v>208</v>
      </c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  <row r="68" ht="12.75">
      <c r="K68" s="12"/>
    </row>
    <row r="69" ht="12.75">
      <c r="K69" s="12"/>
    </row>
    <row r="70" ht="12.75">
      <c r="K70" s="12"/>
    </row>
    <row r="71" ht="12.75">
      <c r="K71" s="12"/>
    </row>
    <row r="72" ht="12.75">
      <c r="K72" s="12"/>
    </row>
    <row r="73" ht="12.75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  <row r="83" ht="12.75">
      <c r="K83" s="12"/>
    </row>
    <row r="84" ht="12.75">
      <c r="K84" s="12"/>
    </row>
    <row r="85" ht="12.75">
      <c r="K85" s="12"/>
    </row>
    <row r="86" ht="12.75">
      <c r="K86" s="12"/>
    </row>
    <row r="87" ht="12.75">
      <c r="K87" s="12"/>
    </row>
    <row r="88" ht="12.75">
      <c r="K88" s="12"/>
    </row>
    <row r="89" ht="12.75">
      <c r="K89" s="12"/>
    </row>
    <row r="90" ht="12.75">
      <c r="K90" s="12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</sheetData>
  <sheetProtection/>
  <mergeCells count="6">
    <mergeCell ref="G8:H8"/>
    <mergeCell ref="A1:K1"/>
    <mergeCell ref="A2:K2"/>
    <mergeCell ref="A3:K3"/>
    <mergeCell ref="B8:C8"/>
    <mergeCell ref="G7:H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1.7109375" style="5" customWidth="1"/>
    <col min="2" max="4" width="7.28125" style="5" customWidth="1"/>
    <col min="5" max="5" width="3.140625" style="5" customWidth="1"/>
    <col min="6" max="6" width="60.421875" style="5" customWidth="1"/>
    <col min="7" max="9" width="7.28125" style="5" customWidth="1"/>
    <col min="10" max="16384" width="11.421875" style="5" customWidth="1"/>
  </cols>
  <sheetData>
    <row r="1" spans="1:9" ht="13.5" customHeight="1">
      <c r="A1" s="160" t="s">
        <v>41</v>
      </c>
      <c r="B1" s="160"/>
      <c r="C1" s="160"/>
      <c r="D1" s="160"/>
      <c r="E1" s="160"/>
      <c r="F1" s="160"/>
      <c r="G1" s="160"/>
      <c r="H1" s="160"/>
      <c r="I1" s="160"/>
    </row>
    <row r="2" spans="1:9" ht="13.5" customHeight="1">
      <c r="A2" s="158" t="s">
        <v>5</v>
      </c>
      <c r="B2" s="158"/>
      <c r="C2" s="158"/>
      <c r="D2" s="158"/>
      <c r="E2" s="158"/>
      <c r="F2" s="158"/>
      <c r="G2" s="158"/>
      <c r="H2" s="158"/>
      <c r="I2" s="158"/>
    </row>
    <row r="3" spans="1:9" ht="13.5" customHeight="1">
      <c r="A3" s="153">
        <v>2009</v>
      </c>
      <c r="B3" s="153"/>
      <c r="C3" s="153"/>
      <c r="D3" s="153"/>
      <c r="E3" s="153"/>
      <c r="F3" s="153"/>
      <c r="G3" s="153"/>
      <c r="H3" s="153"/>
      <c r="I3" s="153"/>
    </row>
    <row r="4" spans="1:9" ht="13.5" customHeight="1">
      <c r="A4" s="26"/>
      <c r="B4" s="26"/>
      <c r="C4" s="26"/>
      <c r="D4" s="26"/>
      <c r="E4" s="26"/>
      <c r="F4" s="26"/>
      <c r="G4" s="9"/>
      <c r="H4" s="9"/>
      <c r="I4" s="9"/>
    </row>
    <row r="5" ht="9" customHeight="1"/>
    <row r="6" spans="2:9" s="17" customFormat="1" ht="12.75" customHeight="1">
      <c r="B6" s="156" t="s">
        <v>54</v>
      </c>
      <c r="C6" s="156"/>
      <c r="D6" s="156"/>
      <c r="E6" s="18"/>
      <c r="G6" s="156" t="s">
        <v>54</v>
      </c>
      <c r="H6" s="156"/>
      <c r="I6" s="156"/>
    </row>
    <row r="7" spans="1:9" s="17" customFormat="1" ht="12.75" customHeight="1">
      <c r="A7" s="17" t="s">
        <v>206</v>
      </c>
      <c r="B7" s="28" t="s">
        <v>129</v>
      </c>
      <c r="C7" s="28" t="s">
        <v>130</v>
      </c>
      <c r="D7" s="28" t="s">
        <v>147</v>
      </c>
      <c r="E7" s="18"/>
      <c r="F7" s="17" t="s">
        <v>206</v>
      </c>
      <c r="G7" s="28" t="s">
        <v>129</v>
      </c>
      <c r="H7" s="28" t="s">
        <v>130</v>
      </c>
      <c r="I7" s="28" t="s">
        <v>147</v>
      </c>
    </row>
    <row r="8" spans="1:9" ht="9" customHeight="1">
      <c r="A8" s="9"/>
      <c r="B8" s="9"/>
      <c r="C8" s="9"/>
      <c r="D8" s="9"/>
      <c r="E8" s="9"/>
      <c r="F8" s="9"/>
      <c r="G8" s="9"/>
      <c r="H8" s="9"/>
      <c r="I8" s="9"/>
    </row>
    <row r="9" ht="12.75" customHeight="1"/>
    <row r="10" spans="1:9" ht="12.75" customHeight="1">
      <c r="A10" s="38" t="s">
        <v>10</v>
      </c>
      <c r="B10" s="38"/>
      <c r="C10" s="38"/>
      <c r="D10" s="38"/>
      <c r="E10" s="38"/>
      <c r="F10" s="39" t="s">
        <v>9</v>
      </c>
      <c r="G10" s="38"/>
      <c r="H10" s="38"/>
      <c r="I10" s="38"/>
    </row>
    <row r="11" spans="1:9" ht="12.75" customHeight="1">
      <c r="A11" s="81" t="s">
        <v>73</v>
      </c>
      <c r="B11" s="148">
        <v>9</v>
      </c>
      <c r="C11" s="148">
        <v>6</v>
      </c>
      <c r="D11" s="116">
        <f aca="true" t="shared" si="0" ref="D11:D29">SUM(B11:C11)</f>
        <v>15</v>
      </c>
      <c r="E11" s="7"/>
      <c r="F11" s="82" t="s">
        <v>125</v>
      </c>
      <c r="G11" s="148">
        <v>76</v>
      </c>
      <c r="H11" s="148">
        <v>28</v>
      </c>
      <c r="I11" s="116">
        <f aca="true" t="shared" si="1" ref="I11:I25">SUM(G11:H11)</f>
        <v>104</v>
      </c>
    </row>
    <row r="12" spans="1:9" ht="12.75" customHeight="1">
      <c r="A12" s="81" t="s">
        <v>74</v>
      </c>
      <c r="B12" s="148">
        <v>29</v>
      </c>
      <c r="C12" s="148">
        <v>42</v>
      </c>
      <c r="D12" s="116">
        <f>SUM(B12:C12)</f>
        <v>71</v>
      </c>
      <c r="E12" s="7"/>
      <c r="F12" s="82" t="s">
        <v>148</v>
      </c>
      <c r="G12" s="148">
        <v>55</v>
      </c>
      <c r="H12" s="148">
        <v>22</v>
      </c>
      <c r="I12" s="116">
        <f t="shared" si="1"/>
        <v>77</v>
      </c>
    </row>
    <row r="13" spans="1:9" ht="12.75" customHeight="1">
      <c r="A13" s="81" t="s">
        <v>75</v>
      </c>
      <c r="B13" s="148">
        <v>9</v>
      </c>
      <c r="C13" s="148">
        <v>30</v>
      </c>
      <c r="D13" s="116">
        <f>SUM(B13:C13)</f>
        <v>39</v>
      </c>
      <c r="E13" s="7"/>
      <c r="F13" s="82" t="s">
        <v>38</v>
      </c>
      <c r="G13" s="148">
        <v>33</v>
      </c>
      <c r="H13" s="148">
        <v>28</v>
      </c>
      <c r="I13" s="116">
        <f t="shared" si="1"/>
        <v>61</v>
      </c>
    </row>
    <row r="14" spans="1:9" ht="12.75" customHeight="1">
      <c r="A14" s="81" t="s">
        <v>160</v>
      </c>
      <c r="B14" s="148">
        <v>24</v>
      </c>
      <c r="C14" s="148">
        <v>25</v>
      </c>
      <c r="D14" s="116">
        <f>SUM(B14:C14)</f>
        <v>49</v>
      </c>
      <c r="F14" s="82" t="s">
        <v>127</v>
      </c>
      <c r="G14" s="148">
        <v>16</v>
      </c>
      <c r="H14" s="148">
        <v>11</v>
      </c>
      <c r="I14" s="116">
        <f t="shared" si="1"/>
        <v>27</v>
      </c>
    </row>
    <row r="15" spans="1:9" ht="12.75" customHeight="1">
      <c r="A15" s="81" t="s">
        <v>165</v>
      </c>
      <c r="B15" s="148">
        <v>13</v>
      </c>
      <c r="C15" s="148">
        <v>7</v>
      </c>
      <c r="D15" s="116">
        <f t="shared" si="0"/>
        <v>20</v>
      </c>
      <c r="E15" s="27"/>
      <c r="F15" s="83" t="s">
        <v>128</v>
      </c>
      <c r="G15" s="148">
        <v>35</v>
      </c>
      <c r="H15" s="148">
        <v>12</v>
      </c>
      <c r="I15" s="148">
        <f t="shared" si="1"/>
        <v>47</v>
      </c>
    </row>
    <row r="16" spans="1:9" ht="12.75" customHeight="1">
      <c r="A16" s="81" t="s">
        <v>76</v>
      </c>
      <c r="B16" s="148">
        <v>35</v>
      </c>
      <c r="C16" s="148">
        <v>35</v>
      </c>
      <c r="D16" s="116">
        <f t="shared" si="0"/>
        <v>70</v>
      </c>
      <c r="E16" s="7"/>
      <c r="F16" s="82" t="s">
        <v>149</v>
      </c>
      <c r="G16" s="148">
        <v>42</v>
      </c>
      <c r="H16" s="148">
        <v>16</v>
      </c>
      <c r="I16" s="116">
        <f t="shared" si="1"/>
        <v>58</v>
      </c>
    </row>
    <row r="17" spans="1:9" ht="12.75" customHeight="1">
      <c r="A17" s="81" t="s">
        <v>77</v>
      </c>
      <c r="B17" s="148">
        <v>26</v>
      </c>
      <c r="C17" s="148">
        <v>20</v>
      </c>
      <c r="D17" s="116">
        <f t="shared" si="0"/>
        <v>46</v>
      </c>
      <c r="E17" s="7"/>
      <c r="F17" s="82" t="s">
        <v>131</v>
      </c>
      <c r="G17" s="148">
        <v>34</v>
      </c>
      <c r="H17" s="148">
        <v>15</v>
      </c>
      <c r="I17" s="116">
        <f t="shared" si="1"/>
        <v>49</v>
      </c>
    </row>
    <row r="18" spans="1:9" ht="12.75" customHeight="1">
      <c r="A18" s="81" t="s">
        <v>78</v>
      </c>
      <c r="B18" s="148">
        <v>49</v>
      </c>
      <c r="C18" s="148">
        <v>45</v>
      </c>
      <c r="D18" s="116">
        <f t="shared" si="0"/>
        <v>94</v>
      </c>
      <c r="E18" s="7"/>
      <c r="F18" s="82" t="s">
        <v>167</v>
      </c>
      <c r="G18" s="148">
        <v>15</v>
      </c>
      <c r="H18" s="148">
        <v>9</v>
      </c>
      <c r="I18" s="116">
        <f t="shared" si="1"/>
        <v>24</v>
      </c>
    </row>
    <row r="19" spans="1:9" ht="12.75" customHeight="1">
      <c r="A19" s="81" t="s">
        <v>79</v>
      </c>
      <c r="B19" s="148">
        <v>45</v>
      </c>
      <c r="C19" s="148">
        <v>54</v>
      </c>
      <c r="D19" s="116">
        <f t="shared" si="0"/>
        <v>99</v>
      </c>
      <c r="E19" s="7"/>
      <c r="F19" s="82" t="s">
        <v>162</v>
      </c>
      <c r="G19" s="148">
        <v>40</v>
      </c>
      <c r="H19" s="148">
        <v>9</v>
      </c>
      <c r="I19" s="116">
        <f t="shared" si="1"/>
        <v>49</v>
      </c>
    </row>
    <row r="20" spans="1:9" ht="12.75" customHeight="1">
      <c r="A20" s="81" t="s">
        <v>80</v>
      </c>
      <c r="B20" s="148">
        <v>58</v>
      </c>
      <c r="C20" s="148">
        <v>53</v>
      </c>
      <c r="D20" s="116">
        <f t="shared" si="0"/>
        <v>111</v>
      </c>
      <c r="E20" s="7"/>
      <c r="F20" s="82" t="s">
        <v>132</v>
      </c>
      <c r="G20" s="148">
        <v>14</v>
      </c>
      <c r="H20" s="148">
        <v>7</v>
      </c>
      <c r="I20" s="116">
        <f t="shared" si="1"/>
        <v>21</v>
      </c>
    </row>
    <row r="21" spans="1:9" ht="12.75" customHeight="1">
      <c r="A21" s="81" t="s">
        <v>81</v>
      </c>
      <c r="B21" s="148">
        <v>34</v>
      </c>
      <c r="C21" s="148">
        <v>63</v>
      </c>
      <c r="D21" s="116">
        <f t="shared" si="0"/>
        <v>97</v>
      </c>
      <c r="E21" s="7"/>
      <c r="F21" s="82" t="s">
        <v>56</v>
      </c>
      <c r="G21" s="148">
        <v>102</v>
      </c>
      <c r="H21" s="148">
        <v>28</v>
      </c>
      <c r="I21" s="116">
        <f t="shared" si="1"/>
        <v>130</v>
      </c>
    </row>
    <row r="22" spans="1:9" ht="12.75" customHeight="1">
      <c r="A22" s="81" t="s">
        <v>82</v>
      </c>
      <c r="B22" s="148">
        <v>31</v>
      </c>
      <c r="C22" s="148">
        <v>25</v>
      </c>
      <c r="D22" s="116">
        <f t="shared" si="0"/>
        <v>56</v>
      </c>
      <c r="E22" s="7"/>
      <c r="F22" s="82" t="s">
        <v>57</v>
      </c>
      <c r="G22" s="148">
        <v>92</v>
      </c>
      <c r="H22" s="148">
        <v>65</v>
      </c>
      <c r="I22" s="116">
        <f t="shared" si="1"/>
        <v>157</v>
      </c>
    </row>
    <row r="23" spans="1:9" ht="12.75" customHeight="1">
      <c r="A23" s="81" t="s">
        <v>83</v>
      </c>
      <c r="B23" s="148">
        <v>69</v>
      </c>
      <c r="C23" s="148">
        <v>106</v>
      </c>
      <c r="D23" s="116">
        <f>SUM(B23:C23)</f>
        <v>175</v>
      </c>
      <c r="E23" s="7"/>
      <c r="F23" s="82" t="s">
        <v>58</v>
      </c>
      <c r="G23" s="148">
        <v>99</v>
      </c>
      <c r="H23" s="148">
        <v>81</v>
      </c>
      <c r="I23" s="116">
        <f t="shared" si="1"/>
        <v>180</v>
      </c>
    </row>
    <row r="24" spans="1:9" ht="12.75" customHeight="1">
      <c r="A24" s="81" t="s">
        <v>110</v>
      </c>
      <c r="B24" s="148">
        <v>34</v>
      </c>
      <c r="C24" s="148">
        <v>30</v>
      </c>
      <c r="D24" s="116">
        <f t="shared" si="0"/>
        <v>64</v>
      </c>
      <c r="E24" s="7"/>
      <c r="F24" s="82" t="s">
        <v>59</v>
      </c>
      <c r="G24" s="148">
        <v>82</v>
      </c>
      <c r="H24" s="148">
        <v>36</v>
      </c>
      <c r="I24" s="116">
        <f t="shared" si="1"/>
        <v>118</v>
      </c>
    </row>
    <row r="25" spans="1:9" ht="12.75" customHeight="1">
      <c r="A25" s="82" t="s">
        <v>111</v>
      </c>
      <c r="B25" s="148">
        <v>83</v>
      </c>
      <c r="C25" s="148">
        <v>52</v>
      </c>
      <c r="D25" s="116">
        <f t="shared" si="0"/>
        <v>135</v>
      </c>
      <c r="E25" s="7"/>
      <c r="F25" s="82" t="s">
        <v>48</v>
      </c>
      <c r="G25" s="116">
        <v>38</v>
      </c>
      <c r="H25" s="116">
        <v>4</v>
      </c>
      <c r="I25" s="116">
        <f t="shared" si="1"/>
        <v>42</v>
      </c>
    </row>
    <row r="26" spans="1:9" ht="12.75" customHeight="1">
      <c r="A26" s="81" t="s">
        <v>49</v>
      </c>
      <c r="B26" s="148">
        <v>40</v>
      </c>
      <c r="C26" s="148">
        <v>53</v>
      </c>
      <c r="D26" s="116">
        <f t="shared" si="0"/>
        <v>93</v>
      </c>
      <c r="E26" s="7"/>
      <c r="F26" s="82" t="s">
        <v>60</v>
      </c>
      <c r="G26" s="116">
        <v>59</v>
      </c>
      <c r="H26" s="116">
        <v>12</v>
      </c>
      <c r="I26" s="116">
        <f aca="true" t="shared" si="2" ref="I26:I39">SUM(G26:H26)</f>
        <v>71</v>
      </c>
    </row>
    <row r="27" spans="1:9" ht="12.75" customHeight="1">
      <c r="A27" s="82" t="s">
        <v>112</v>
      </c>
      <c r="B27" s="148">
        <v>55</v>
      </c>
      <c r="C27" s="148">
        <v>56</v>
      </c>
      <c r="D27" s="116">
        <f t="shared" si="0"/>
        <v>111</v>
      </c>
      <c r="E27" s="7"/>
      <c r="F27" s="82" t="s">
        <v>61</v>
      </c>
      <c r="G27" s="116">
        <v>30</v>
      </c>
      <c r="H27" s="116">
        <v>32</v>
      </c>
      <c r="I27" s="116">
        <f t="shared" si="2"/>
        <v>62</v>
      </c>
    </row>
    <row r="28" spans="1:9" ht="12.75" customHeight="1">
      <c r="A28" s="82" t="s">
        <v>121</v>
      </c>
      <c r="B28" s="148">
        <v>2</v>
      </c>
      <c r="C28" s="148">
        <v>0</v>
      </c>
      <c r="D28" s="148">
        <f t="shared" si="0"/>
        <v>2</v>
      </c>
      <c r="E28" s="7"/>
      <c r="F28" s="82" t="s">
        <v>62</v>
      </c>
      <c r="G28" s="116">
        <v>127</v>
      </c>
      <c r="H28" s="116">
        <v>31</v>
      </c>
      <c r="I28" s="116">
        <f t="shared" si="2"/>
        <v>158</v>
      </c>
    </row>
    <row r="29" spans="1:9" ht="12.75" customHeight="1">
      <c r="A29" s="81" t="s">
        <v>50</v>
      </c>
      <c r="B29" s="148">
        <v>1</v>
      </c>
      <c r="C29" s="148">
        <v>0</v>
      </c>
      <c r="D29" s="116">
        <f t="shared" si="0"/>
        <v>1</v>
      </c>
      <c r="E29" s="7"/>
      <c r="F29" s="82" t="s">
        <v>63</v>
      </c>
      <c r="G29" s="116">
        <v>63</v>
      </c>
      <c r="H29" s="116">
        <v>68</v>
      </c>
      <c r="I29" s="116">
        <f t="shared" si="2"/>
        <v>131</v>
      </c>
    </row>
    <row r="30" spans="2:9" ht="12.75" customHeight="1">
      <c r="B30" s="151"/>
      <c r="C30" s="151"/>
      <c r="D30" s="114"/>
      <c r="E30" s="7"/>
      <c r="F30" s="82" t="s">
        <v>64</v>
      </c>
      <c r="G30" s="116">
        <v>87</v>
      </c>
      <c r="H30" s="116">
        <v>33</v>
      </c>
      <c r="I30" s="116">
        <f t="shared" si="2"/>
        <v>120</v>
      </c>
    </row>
    <row r="31" spans="2:9" ht="12.75" customHeight="1">
      <c r="B31" s="114"/>
      <c r="C31" s="114"/>
      <c r="D31" s="114"/>
      <c r="E31" s="7"/>
      <c r="F31" s="82" t="s">
        <v>65</v>
      </c>
      <c r="G31" s="116">
        <v>38</v>
      </c>
      <c r="H31" s="116">
        <v>43</v>
      </c>
      <c r="I31" s="116">
        <f t="shared" si="2"/>
        <v>81</v>
      </c>
    </row>
    <row r="32" spans="2:9" ht="12.75" customHeight="1">
      <c r="B32" s="114"/>
      <c r="C32" s="114"/>
      <c r="D32" s="114"/>
      <c r="E32" s="7"/>
      <c r="F32" s="82" t="s">
        <v>66</v>
      </c>
      <c r="G32" s="116">
        <v>58</v>
      </c>
      <c r="H32" s="116">
        <v>46</v>
      </c>
      <c r="I32" s="116">
        <f t="shared" si="2"/>
        <v>104</v>
      </c>
    </row>
    <row r="33" spans="2:9" ht="12.75" customHeight="1">
      <c r="B33" s="114"/>
      <c r="C33" s="114"/>
      <c r="D33" s="114"/>
      <c r="E33" s="7"/>
      <c r="F33" s="82" t="s">
        <v>67</v>
      </c>
      <c r="G33" s="116">
        <v>142</v>
      </c>
      <c r="H33" s="116">
        <v>47</v>
      </c>
      <c r="I33" s="116">
        <f t="shared" si="2"/>
        <v>189</v>
      </c>
    </row>
    <row r="34" spans="2:9" ht="12.75" customHeight="1">
      <c r="B34" s="114"/>
      <c r="C34" s="114"/>
      <c r="D34" s="114"/>
      <c r="E34" s="7"/>
      <c r="F34" s="82" t="s">
        <v>68</v>
      </c>
      <c r="G34" s="116">
        <v>77</v>
      </c>
      <c r="H34" s="116">
        <v>91</v>
      </c>
      <c r="I34" s="116">
        <f t="shared" si="2"/>
        <v>168</v>
      </c>
    </row>
    <row r="35" spans="2:9" ht="12.75" customHeight="1">
      <c r="B35" s="114"/>
      <c r="C35" s="114"/>
      <c r="D35" s="114"/>
      <c r="E35" s="7"/>
      <c r="F35" s="82" t="s">
        <v>69</v>
      </c>
      <c r="G35" s="116">
        <v>69</v>
      </c>
      <c r="H35" s="116">
        <v>27</v>
      </c>
      <c r="I35" s="116">
        <f t="shared" si="2"/>
        <v>96</v>
      </c>
    </row>
    <row r="36" spans="2:9" ht="12.75" customHeight="1">
      <c r="B36" s="145"/>
      <c r="C36" s="145"/>
      <c r="D36" s="145"/>
      <c r="E36" s="7"/>
      <c r="F36" s="82" t="s">
        <v>70</v>
      </c>
      <c r="G36" s="116">
        <v>64</v>
      </c>
      <c r="H36" s="116">
        <v>13</v>
      </c>
      <c r="I36" s="116">
        <f t="shared" si="2"/>
        <v>77</v>
      </c>
    </row>
    <row r="37" spans="2:9" ht="12.75" customHeight="1">
      <c r="B37" s="145"/>
      <c r="C37" s="145"/>
      <c r="D37" s="145"/>
      <c r="E37" s="7"/>
      <c r="F37" s="82" t="s">
        <v>71</v>
      </c>
      <c r="G37" s="116">
        <v>92</v>
      </c>
      <c r="H37" s="116">
        <v>20</v>
      </c>
      <c r="I37" s="116">
        <f t="shared" si="2"/>
        <v>112</v>
      </c>
    </row>
    <row r="38" spans="2:9" ht="12.75" customHeight="1">
      <c r="B38" s="145"/>
      <c r="C38" s="145"/>
      <c r="D38" s="145"/>
      <c r="E38" s="7"/>
      <c r="F38" s="82" t="s">
        <v>126</v>
      </c>
      <c r="G38" s="116">
        <v>45</v>
      </c>
      <c r="H38" s="116">
        <v>44</v>
      </c>
      <c r="I38" s="116">
        <f t="shared" si="2"/>
        <v>89</v>
      </c>
    </row>
    <row r="39" spans="2:9" ht="12.75" customHeight="1">
      <c r="B39" s="145"/>
      <c r="C39" s="145"/>
      <c r="D39" s="145"/>
      <c r="E39" s="7"/>
      <c r="F39" s="82" t="s">
        <v>72</v>
      </c>
      <c r="G39" s="116">
        <v>63</v>
      </c>
      <c r="H39" s="116">
        <v>29</v>
      </c>
      <c r="I39" s="116">
        <f t="shared" si="2"/>
        <v>92</v>
      </c>
    </row>
    <row r="40" spans="1:9" ht="12.75" customHeight="1">
      <c r="A40" s="1"/>
      <c r="B40" s="116"/>
      <c r="C40" s="116"/>
      <c r="D40" s="116"/>
      <c r="E40" s="7"/>
      <c r="G40" s="145"/>
      <c r="H40" s="145"/>
      <c r="I40" s="116"/>
    </row>
    <row r="41" spans="1:9" ht="15" customHeight="1">
      <c r="A41" s="42" t="s">
        <v>31</v>
      </c>
      <c r="B41" s="118"/>
      <c r="C41" s="118"/>
      <c r="D41" s="118"/>
      <c r="F41" s="38" t="s">
        <v>104</v>
      </c>
      <c r="G41" s="118"/>
      <c r="H41" s="118"/>
      <c r="I41" s="118"/>
    </row>
    <row r="42" spans="1:9" ht="12.75" customHeight="1">
      <c r="A42" s="81" t="s">
        <v>32</v>
      </c>
      <c r="B42" s="116">
        <v>688</v>
      </c>
      <c r="C42" s="116">
        <v>254</v>
      </c>
      <c r="D42" s="114">
        <f>SUM(B42:C42)</f>
        <v>942</v>
      </c>
      <c r="F42" s="81" t="s">
        <v>105</v>
      </c>
      <c r="G42" s="116">
        <v>66</v>
      </c>
      <c r="H42" s="116">
        <v>32</v>
      </c>
      <c r="I42" s="116">
        <f>SUM(G42:H42)</f>
        <v>98</v>
      </c>
    </row>
    <row r="43" spans="1:9" ht="12.75">
      <c r="A43" s="81" t="s">
        <v>33</v>
      </c>
      <c r="B43" s="116">
        <v>1170</v>
      </c>
      <c r="C43" s="116">
        <v>867</v>
      </c>
      <c r="D43" s="114">
        <f aca="true" t="shared" si="3" ref="D43:D54">SUM(B43:C43)</f>
        <v>2037</v>
      </c>
      <c r="F43" s="81" t="s">
        <v>106</v>
      </c>
      <c r="G43" s="116">
        <v>83</v>
      </c>
      <c r="H43" s="116">
        <v>124</v>
      </c>
      <c r="I43" s="116">
        <f aca="true" t="shared" si="4" ref="I43:I51">SUM(G43:H43)</f>
        <v>207</v>
      </c>
    </row>
    <row r="44" spans="1:9" ht="12.75">
      <c r="A44" s="81" t="s">
        <v>34</v>
      </c>
      <c r="B44" s="116">
        <v>704</v>
      </c>
      <c r="C44" s="116">
        <v>569</v>
      </c>
      <c r="D44" s="114">
        <f t="shared" si="3"/>
        <v>1273</v>
      </c>
      <c r="F44" s="81" t="s">
        <v>107</v>
      </c>
      <c r="G44" s="116">
        <v>157</v>
      </c>
      <c r="H44" s="116">
        <v>221</v>
      </c>
      <c r="I44" s="116">
        <f t="shared" si="4"/>
        <v>378</v>
      </c>
    </row>
    <row r="45" spans="1:9" ht="12.75">
      <c r="A45" s="81" t="s">
        <v>35</v>
      </c>
      <c r="B45" s="116">
        <v>837</v>
      </c>
      <c r="C45" s="116">
        <v>440</v>
      </c>
      <c r="D45" s="114">
        <f t="shared" si="3"/>
        <v>1277</v>
      </c>
      <c r="F45" s="81" t="s">
        <v>108</v>
      </c>
      <c r="G45" s="116">
        <v>95</v>
      </c>
      <c r="H45" s="116">
        <v>97</v>
      </c>
      <c r="I45" s="116">
        <f t="shared" si="4"/>
        <v>192</v>
      </c>
    </row>
    <row r="46" spans="1:9" ht="12.75">
      <c r="A46" s="81" t="s">
        <v>36</v>
      </c>
      <c r="B46" s="116">
        <v>802</v>
      </c>
      <c r="C46" s="116">
        <v>319</v>
      </c>
      <c r="D46" s="114">
        <f t="shared" si="3"/>
        <v>1121</v>
      </c>
      <c r="F46" s="81" t="s">
        <v>15</v>
      </c>
      <c r="G46" s="116">
        <v>99</v>
      </c>
      <c r="H46" s="116">
        <v>125</v>
      </c>
      <c r="I46" s="116">
        <f t="shared" si="4"/>
        <v>224</v>
      </c>
    </row>
    <row r="47" spans="1:9" ht="12.75">
      <c r="A47" s="81" t="s">
        <v>37</v>
      </c>
      <c r="B47" s="116">
        <v>520</v>
      </c>
      <c r="C47" s="116">
        <v>309</v>
      </c>
      <c r="D47" s="114">
        <f t="shared" si="3"/>
        <v>829</v>
      </c>
      <c r="F47" s="80" t="s">
        <v>16</v>
      </c>
      <c r="G47" s="116">
        <v>175</v>
      </c>
      <c r="H47" s="116">
        <v>222</v>
      </c>
      <c r="I47" s="116">
        <f t="shared" si="4"/>
        <v>397</v>
      </c>
    </row>
    <row r="48" spans="1:9" ht="12.75">
      <c r="A48" s="81" t="s">
        <v>135</v>
      </c>
      <c r="B48" s="116">
        <v>514</v>
      </c>
      <c r="C48" s="116">
        <v>649</v>
      </c>
      <c r="D48" s="114">
        <f t="shared" si="3"/>
        <v>1163</v>
      </c>
      <c r="F48" s="81" t="s">
        <v>17</v>
      </c>
      <c r="G48" s="116">
        <v>120</v>
      </c>
      <c r="H48" s="116">
        <v>149</v>
      </c>
      <c r="I48" s="116">
        <f t="shared" si="4"/>
        <v>269</v>
      </c>
    </row>
    <row r="49" spans="1:9" ht="12.75">
      <c r="A49" s="81" t="s">
        <v>136</v>
      </c>
      <c r="B49" s="116">
        <v>1268</v>
      </c>
      <c r="C49" s="116">
        <v>403</v>
      </c>
      <c r="D49" s="114">
        <f t="shared" si="3"/>
        <v>1671</v>
      </c>
      <c r="F49" s="80" t="s">
        <v>18</v>
      </c>
      <c r="G49" s="116">
        <v>123</v>
      </c>
      <c r="H49" s="116">
        <v>118</v>
      </c>
      <c r="I49" s="116">
        <f t="shared" si="4"/>
        <v>241</v>
      </c>
    </row>
    <row r="50" spans="1:9" ht="12.75">
      <c r="A50" s="81" t="s">
        <v>137</v>
      </c>
      <c r="B50" s="116">
        <v>1983</v>
      </c>
      <c r="C50" s="116">
        <v>1165</v>
      </c>
      <c r="D50" s="114">
        <f t="shared" si="3"/>
        <v>3148</v>
      </c>
      <c r="F50" s="81" t="s">
        <v>19</v>
      </c>
      <c r="G50" s="116">
        <v>123</v>
      </c>
      <c r="H50" s="116">
        <v>177</v>
      </c>
      <c r="I50" s="116">
        <f t="shared" si="4"/>
        <v>300</v>
      </c>
    </row>
    <row r="51" spans="1:9" ht="12.75">
      <c r="A51" s="81" t="s">
        <v>138</v>
      </c>
      <c r="B51" s="116">
        <v>435</v>
      </c>
      <c r="C51" s="116">
        <v>320</v>
      </c>
      <c r="D51" s="114">
        <f t="shared" si="3"/>
        <v>755</v>
      </c>
      <c r="F51" s="81" t="s">
        <v>20</v>
      </c>
      <c r="G51" s="116">
        <v>140</v>
      </c>
      <c r="H51" s="116">
        <v>125</v>
      </c>
      <c r="I51" s="116">
        <f t="shared" si="4"/>
        <v>265</v>
      </c>
    </row>
    <row r="52" spans="1:9" ht="12.75">
      <c r="A52" s="81" t="s">
        <v>139</v>
      </c>
      <c r="B52" s="116">
        <v>388</v>
      </c>
      <c r="C52" s="116">
        <v>302</v>
      </c>
      <c r="D52" s="114">
        <f t="shared" si="3"/>
        <v>690</v>
      </c>
      <c r="G52" s="114"/>
      <c r="H52" s="114"/>
      <c r="I52" s="114"/>
    </row>
    <row r="53" spans="1:9" ht="12.75">
      <c r="A53" s="81" t="s">
        <v>140</v>
      </c>
      <c r="B53" s="116">
        <v>185</v>
      </c>
      <c r="C53" s="116">
        <v>312</v>
      </c>
      <c r="D53" s="114">
        <f t="shared" si="3"/>
        <v>497</v>
      </c>
      <c r="F53" s="38" t="s">
        <v>116</v>
      </c>
      <c r="G53" s="114"/>
      <c r="H53" s="114"/>
      <c r="I53" s="118"/>
    </row>
    <row r="54" spans="1:9" ht="12.75">
      <c r="A54" s="81" t="s">
        <v>141</v>
      </c>
      <c r="B54" s="116">
        <v>603</v>
      </c>
      <c r="C54" s="116">
        <v>551</v>
      </c>
      <c r="D54" s="114">
        <f t="shared" si="3"/>
        <v>1154</v>
      </c>
      <c r="F54" s="82" t="s">
        <v>170</v>
      </c>
      <c r="G54" s="116">
        <v>35</v>
      </c>
      <c r="H54" s="116">
        <v>44</v>
      </c>
      <c r="I54" s="116">
        <f aca="true" t="shared" si="5" ref="I54:I59">SUM(G54:H54)</f>
        <v>79</v>
      </c>
    </row>
    <row r="55" spans="2:9" ht="12.75">
      <c r="B55" s="114"/>
      <c r="C55" s="114"/>
      <c r="D55" s="114"/>
      <c r="F55" s="82" t="s">
        <v>21</v>
      </c>
      <c r="G55" s="116">
        <v>315</v>
      </c>
      <c r="H55" s="116">
        <v>234</v>
      </c>
      <c r="I55" s="116">
        <f t="shared" si="5"/>
        <v>549</v>
      </c>
    </row>
    <row r="56" spans="1:9" ht="12.75">
      <c r="A56" s="38" t="s">
        <v>142</v>
      </c>
      <c r="B56" s="118"/>
      <c r="C56" s="118"/>
      <c r="D56" s="118"/>
      <c r="F56" s="82" t="s">
        <v>22</v>
      </c>
      <c r="G56" s="116">
        <v>314</v>
      </c>
      <c r="H56" s="116">
        <v>203</v>
      </c>
      <c r="I56" s="116">
        <f t="shared" si="5"/>
        <v>517</v>
      </c>
    </row>
    <row r="57" spans="1:9" ht="12.75">
      <c r="A57" s="81" t="s">
        <v>133</v>
      </c>
      <c r="B57" s="116">
        <v>941</v>
      </c>
      <c r="C57" s="116">
        <v>661</v>
      </c>
      <c r="D57" s="114">
        <f>SUM(B57:C57)</f>
        <v>1602</v>
      </c>
      <c r="F57" s="82" t="s">
        <v>23</v>
      </c>
      <c r="G57" s="116">
        <v>374</v>
      </c>
      <c r="H57" s="116">
        <v>271</v>
      </c>
      <c r="I57" s="116">
        <f t="shared" si="5"/>
        <v>645</v>
      </c>
    </row>
    <row r="58" spans="1:9" ht="12.75">
      <c r="A58" s="81" t="s">
        <v>109</v>
      </c>
      <c r="B58" s="116">
        <v>1030</v>
      </c>
      <c r="C58" s="116">
        <v>553</v>
      </c>
      <c r="D58" s="114">
        <f>SUM(B58:C58)</f>
        <v>1583</v>
      </c>
      <c r="F58" s="82" t="s">
        <v>24</v>
      </c>
      <c r="G58" s="116">
        <v>352</v>
      </c>
      <c r="H58" s="116">
        <v>243</v>
      </c>
      <c r="I58" s="116">
        <f t="shared" si="5"/>
        <v>595</v>
      </c>
    </row>
    <row r="59" spans="1:9" ht="12.75">
      <c r="A59" s="81" t="s">
        <v>143</v>
      </c>
      <c r="B59" s="116">
        <v>790</v>
      </c>
      <c r="C59" s="116">
        <v>569</v>
      </c>
      <c r="D59" s="114">
        <f>SUM(B59:C59)</f>
        <v>1359</v>
      </c>
      <c r="F59" s="82" t="s">
        <v>25</v>
      </c>
      <c r="G59" s="116">
        <v>367</v>
      </c>
      <c r="H59" s="116">
        <v>334</v>
      </c>
      <c r="I59" s="116">
        <f t="shared" si="5"/>
        <v>701</v>
      </c>
    </row>
    <row r="60" spans="1:9" ht="12.75">
      <c r="A60" s="81" t="s">
        <v>122</v>
      </c>
      <c r="B60" s="116">
        <v>983</v>
      </c>
      <c r="C60" s="116">
        <v>812</v>
      </c>
      <c r="D60" s="114">
        <f>SUM(B60:C60)</f>
        <v>1795</v>
      </c>
      <c r="G60" s="116"/>
      <c r="H60" s="116"/>
      <c r="I60" s="116"/>
    </row>
    <row r="61" spans="1:9" ht="12.75">
      <c r="A61" s="81" t="s">
        <v>144</v>
      </c>
      <c r="B61" s="116">
        <v>794</v>
      </c>
      <c r="C61" s="116">
        <v>777</v>
      </c>
      <c r="D61" s="114">
        <f>SUM(B61:C61)</f>
        <v>1571</v>
      </c>
      <c r="F61" s="38" t="s">
        <v>113</v>
      </c>
      <c r="G61" s="118"/>
      <c r="H61" s="118"/>
      <c r="I61" s="118"/>
    </row>
    <row r="62" spans="2:9" ht="12.75">
      <c r="B62" s="114"/>
      <c r="C62" s="114"/>
      <c r="D62" s="114"/>
      <c r="F62" s="81" t="s">
        <v>179</v>
      </c>
      <c r="G62" s="114"/>
      <c r="H62" s="114"/>
      <c r="I62" s="114"/>
    </row>
    <row r="63" spans="1:9" ht="12.75">
      <c r="A63" s="42" t="s">
        <v>26</v>
      </c>
      <c r="B63" s="118"/>
      <c r="C63" s="118"/>
      <c r="D63" s="118"/>
      <c r="E63" s="38"/>
      <c r="F63" s="88" t="s">
        <v>180</v>
      </c>
      <c r="G63" s="116">
        <v>7</v>
      </c>
      <c r="H63" s="116">
        <v>11</v>
      </c>
      <c r="I63" s="116">
        <f>SUM(G63:H63)</f>
        <v>18</v>
      </c>
    </row>
    <row r="64" spans="1:9" ht="12.75">
      <c r="A64" s="82" t="s">
        <v>27</v>
      </c>
      <c r="B64" s="116">
        <v>249</v>
      </c>
      <c r="C64" s="116">
        <v>146</v>
      </c>
      <c r="D64" s="116">
        <f>SUM(B64:C64)</f>
        <v>395</v>
      </c>
      <c r="E64" s="7"/>
      <c r="F64" s="82" t="s">
        <v>185</v>
      </c>
      <c r="G64" s="116">
        <v>134</v>
      </c>
      <c r="H64" s="116">
        <v>251</v>
      </c>
      <c r="I64" s="116">
        <f>SUM(G64:H64)</f>
        <v>385</v>
      </c>
    </row>
    <row r="65" spans="1:9" ht="12.75">
      <c r="A65" s="82" t="s">
        <v>28</v>
      </c>
      <c r="B65" s="116">
        <v>84</v>
      </c>
      <c r="C65" s="116">
        <v>230</v>
      </c>
      <c r="D65" s="116">
        <f>SUM(B65:C65)</f>
        <v>314</v>
      </c>
      <c r="E65" s="7"/>
      <c r="F65" s="81" t="s">
        <v>168</v>
      </c>
      <c r="G65" s="116">
        <v>446</v>
      </c>
      <c r="H65" s="116">
        <v>347</v>
      </c>
      <c r="I65" s="116">
        <f>SUM(G65:H65)</f>
        <v>793</v>
      </c>
    </row>
    <row r="66" spans="1:9" ht="12.75">
      <c r="A66" s="82" t="s">
        <v>29</v>
      </c>
      <c r="B66" s="116">
        <v>142</v>
      </c>
      <c r="C66" s="116">
        <v>100</v>
      </c>
      <c r="D66" s="116">
        <f>SUM(B66:C66)</f>
        <v>242</v>
      </c>
      <c r="E66" s="7"/>
      <c r="F66" s="81" t="s">
        <v>169</v>
      </c>
      <c r="G66" s="116">
        <v>10</v>
      </c>
      <c r="H66" s="116">
        <v>6</v>
      </c>
      <c r="I66" s="116">
        <f>SUM(G66:H66)</f>
        <v>16</v>
      </c>
    </row>
    <row r="67" spans="1:9" ht="12.75">
      <c r="A67" s="82" t="s">
        <v>30</v>
      </c>
      <c r="B67" s="116">
        <v>111</v>
      </c>
      <c r="C67" s="116">
        <v>198</v>
      </c>
      <c r="D67" s="116">
        <f>SUM(B67:C67)</f>
        <v>309</v>
      </c>
      <c r="E67" s="7"/>
      <c r="G67" s="114"/>
      <c r="H67" s="114"/>
      <c r="I67" s="114"/>
    </row>
    <row r="68" spans="1:9" ht="12.7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5" ht="12.75" customHeight="1">
      <c r="A69" s="12"/>
      <c r="B69" s="12"/>
      <c r="C69" s="12"/>
      <c r="D69" s="12"/>
      <c r="E69" s="12"/>
    </row>
    <row r="70" spans="1:9" ht="12.75">
      <c r="A70" s="49" t="s">
        <v>161</v>
      </c>
      <c r="B70" s="48"/>
      <c r="C70" s="48"/>
      <c r="D70" s="48"/>
      <c r="E70" s="48"/>
      <c r="G70" s="48"/>
      <c r="H70" s="48"/>
      <c r="I70" s="48"/>
    </row>
    <row r="71" spans="1:5" ht="12.75" customHeight="1">
      <c r="A71" s="12"/>
      <c r="B71" s="12"/>
      <c r="C71" s="12"/>
      <c r="D71" s="12"/>
      <c r="E71" s="12"/>
    </row>
    <row r="72" spans="1:8" ht="12.75" customHeight="1">
      <c r="A72" s="13" t="s">
        <v>208</v>
      </c>
      <c r="F72" s="50"/>
      <c r="G72" s="50"/>
      <c r="H72" s="50"/>
    </row>
    <row r="73" spans="6:8" ht="12.75">
      <c r="F73" s="50"/>
      <c r="G73" s="50"/>
      <c r="H73" s="50"/>
    </row>
    <row r="74" spans="6:8" ht="12.75">
      <c r="F74" s="50"/>
      <c r="G74" s="50"/>
      <c r="H74" s="50"/>
    </row>
    <row r="75" spans="6:8" ht="12.75">
      <c r="F75" s="50"/>
      <c r="G75" s="50"/>
      <c r="H75" s="50"/>
    </row>
    <row r="76" ht="12.75">
      <c r="F76" s="33"/>
    </row>
    <row r="77" ht="12.75">
      <c r="F77" s="33"/>
    </row>
  </sheetData>
  <sheetProtection/>
  <mergeCells count="5">
    <mergeCell ref="A1:I1"/>
    <mergeCell ref="A2:I2"/>
    <mergeCell ref="A3:I3"/>
    <mergeCell ref="G6:I6"/>
    <mergeCell ref="B6:D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landscape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mary</cp:lastModifiedBy>
  <cp:lastPrinted>2009-10-06T16:53:37Z</cp:lastPrinted>
  <dcterms:created xsi:type="dcterms:W3CDTF">1997-05-28T20:36:21Z</dcterms:created>
  <dcterms:modified xsi:type="dcterms:W3CDTF">2009-10-06T16:56:56Z</dcterms:modified>
  <cp:category/>
  <cp:version/>
  <cp:contentType/>
  <cp:contentStatus/>
</cp:coreProperties>
</file>