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imer ingreso por género" sheetId="1" r:id="rId1"/>
  </sheets>
  <externalReferences>
    <externalReference r:id="rId4"/>
    <externalReference r:id="rId5"/>
  </externalReferences>
  <definedNames>
    <definedName name="_xlnm.Print_Area" localSheetId="0">'primer ingreso por género'!$A$1:$L$42</definedName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<sst xmlns="http://schemas.openxmlformats.org/spreadsheetml/2006/main" count="19" uniqueCount="14">
  <si>
    <t>FUENTE: Dirección General de Administración Escolar, UNAM.</t>
  </si>
  <si>
    <t>Humanidades y artes</t>
  </si>
  <si>
    <t>Ciencias sociales</t>
  </si>
  <si>
    <t>Ciencias biológicas y de la salud</t>
  </si>
  <si>
    <t>POSGRADO</t>
  </si>
  <si>
    <t>Ciencias físico matemáticas e ingenierías</t>
  </si>
  <si>
    <t>LIC</t>
  </si>
  <si>
    <t>BACH</t>
  </si>
  <si>
    <t>Total</t>
  </si>
  <si>
    <t>Mujeres</t>
  </si>
  <si>
    <t>Hombres</t>
  </si>
  <si>
    <t>2008-2009</t>
  </si>
  <si>
    <t xml:space="preserve">PRIMER INGRESO POR GÉNERO </t>
  </si>
  <si>
    <t>UNAM. POBLACIÓN ESCOLAR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</si>
</sst>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2.25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55">
      <alignment/>
      <protection/>
    </xf>
    <xf numFmtId="0" fontId="19" fillId="0" borderId="0" xfId="55" applyFont="1">
      <alignment/>
      <protection/>
    </xf>
    <xf numFmtId="3" fontId="18" fillId="0" borderId="0" xfId="60" applyNumberFormat="1" applyFont="1" applyBorder="1">
      <alignment/>
      <protection/>
    </xf>
    <xf numFmtId="3" fontId="18" fillId="0" borderId="0" xfId="0" applyNumberFormat="1" applyFont="1" applyBorder="1" applyAlignment="1">
      <alignment/>
    </xf>
    <xf numFmtId="0" fontId="18" fillId="0" borderId="0" xfId="55" applyBorder="1">
      <alignment/>
      <protection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8" fillId="0" borderId="0" xfId="55" applyNumberFormat="1" applyFont="1" applyFill="1" applyBorder="1">
      <alignment/>
      <protection/>
    </xf>
    <xf numFmtId="0" fontId="18" fillId="0" borderId="0" xfId="55" applyFont="1" applyFill="1" applyBorder="1" applyAlignment="1">
      <alignment horizontal="right"/>
      <protection/>
    </xf>
    <xf numFmtId="3" fontId="0" fillId="0" borderId="0" xfId="0" applyNumberFormat="1" applyBorder="1" applyAlignment="1">
      <alignment/>
    </xf>
    <xf numFmtId="0" fontId="18" fillId="0" borderId="0" xfId="55" applyFont="1" applyFill="1" applyAlignment="1">
      <alignment horizontal="center"/>
      <protection/>
    </xf>
    <xf numFmtId="0" fontId="18" fillId="0" borderId="0" xfId="55" applyAlignment="1">
      <alignment horizontal="left" indent="2"/>
      <protection/>
    </xf>
    <xf numFmtId="3" fontId="18" fillId="0" borderId="0" xfId="55" applyNumberFormat="1" applyFont="1" applyFill="1">
      <alignment/>
      <protection/>
    </xf>
    <xf numFmtId="164" fontId="18" fillId="0" borderId="0" xfId="55" applyNumberFormat="1" applyFont="1" applyFill="1">
      <alignment/>
      <protection/>
    </xf>
    <xf numFmtId="0" fontId="18" fillId="0" borderId="0" xfId="55" applyFont="1" applyFill="1" applyAlignment="1">
      <alignment horizontal="left" indent="2"/>
      <protection/>
    </xf>
    <xf numFmtId="0" fontId="18" fillId="0" borderId="0" xfId="55" applyFill="1">
      <alignment/>
      <protection/>
    </xf>
    <xf numFmtId="4" fontId="18" fillId="0" borderId="0" xfId="55" applyNumberFormat="1" applyFont="1" applyFill="1">
      <alignment/>
      <protection/>
    </xf>
    <xf numFmtId="0" fontId="18" fillId="0" borderId="0" xfId="55" applyFont="1" applyFill="1">
      <alignment/>
      <protection/>
    </xf>
    <xf numFmtId="0" fontId="18" fillId="0" borderId="0" xfId="55" applyFont="1" applyFill="1" applyAlignment="1">
      <alignment horizontal="right"/>
      <protection/>
    </xf>
    <xf numFmtId="0" fontId="21" fillId="0" borderId="0" xfId="55" applyFont="1" applyAlignment="1">
      <alignment horizontal="center"/>
      <protection/>
    </xf>
    <xf numFmtId="0" fontId="22" fillId="0" borderId="0" xfId="55" applyFont="1" applyFill="1" applyAlignment="1">
      <alignment/>
      <protection/>
    </xf>
    <xf numFmtId="0" fontId="22" fillId="0" borderId="0" xfId="55" applyFont="1" applyAlignment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poblac9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7425"/>
          <c:w val="0.9245"/>
          <c:h val="0.7045"/>
        </c:manualLayout>
      </c:layout>
      <c:barChart>
        <c:barDir val="col"/>
        <c:grouping val="percentStacked"/>
        <c:varyColors val="0"/>
        <c:ser>
          <c:idx val="0"/>
          <c:order val="0"/>
          <c:tx>
            <c:v>Hombres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'primer ingreso por género'!$A$8:$A$18</c:f>
              <c:strCache/>
            </c:strRef>
          </c:cat>
          <c:val>
            <c:numRef>
              <c:f>'primer ingreso por género'!$C$8:$C$18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'primer ingreso por género'!$A$8:$A$18</c:f>
              <c:strCache/>
            </c:strRef>
          </c:cat>
          <c:val>
            <c:numRef>
              <c:f>'primer ingreso por género'!$E$8:$E$18</c:f>
              <c:numCache/>
            </c:numRef>
          </c:val>
        </c:ser>
        <c:overlap val="100"/>
        <c:gapWidth val="100"/>
        <c:axId val="6974329"/>
        <c:axId val="62768962"/>
      </c:barChart>
      <c:catAx>
        <c:axId val="6974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68962"/>
        <c:crosses val="autoZero"/>
        <c:auto val="1"/>
        <c:lblOffset val="100"/>
        <c:tickLblSkip val="1"/>
        <c:noMultiLvlLbl val="0"/>
      </c:catAx>
      <c:valAx>
        <c:axId val="6276896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7432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35775"/>
          <c:y val="0.92175"/>
          <c:w val="0.2995"/>
          <c:h val="0.056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-0.00875</cdr:y>
    </cdr:from>
    <cdr:to>
      <cdr:x>-0.0025</cdr:x>
      <cdr:y>-0.0045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-0.005</cdr:x>
      <cdr:y>-0.00875</cdr:y>
    </cdr:from>
    <cdr:to>
      <cdr:x>-0.0025</cdr:x>
      <cdr:y>-0.0045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-0.005</cdr:x>
      <cdr:y>-0.00875</cdr:y>
    </cdr:from>
    <cdr:to>
      <cdr:x>-0.0025</cdr:x>
      <cdr:y>-0.0045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-0.005</cdr:x>
      <cdr:y>-0.00875</cdr:y>
    </cdr:from>
    <cdr:to>
      <cdr:x>-0.0025</cdr:x>
      <cdr:y>-0.0045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-0.005</cdr:x>
      <cdr:y>-0.00875</cdr:y>
    </cdr:from>
    <cdr:to>
      <cdr:x>-0.0025</cdr:x>
      <cdr:y>-0.0045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0.085</cdr:x>
      <cdr:y>0.11175</cdr:y>
    </cdr:from>
    <cdr:to>
      <cdr:x>0.94975</cdr:x>
      <cdr:y>0.16375</cdr:y>
    </cdr:to>
    <cdr:sp>
      <cdr:nvSpPr>
        <cdr:cNvPr id="6" name="9 CuadroTexto"/>
        <cdr:cNvSpPr txBox="1">
          <a:spLocks noChangeArrowheads="1"/>
        </cdr:cNvSpPr>
      </cdr:nvSpPr>
      <cdr:spPr>
        <a:xfrm>
          <a:off x="914400" y="666750"/>
          <a:ext cx="9344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0.11325</cdr:y>
    </cdr:from>
    <cdr:to>
      <cdr:x>0.1785</cdr:x>
      <cdr:y>0.1555</cdr:y>
    </cdr:to>
    <cdr:sp>
      <cdr:nvSpPr>
        <cdr:cNvPr id="7" name="8 CuadroTexto"/>
        <cdr:cNvSpPr txBox="1">
          <a:spLocks noChangeArrowheads="1"/>
        </cdr:cNvSpPr>
      </cdr:nvSpPr>
      <cdr:spPr>
        <a:xfrm>
          <a:off x="933450" y="676275"/>
          <a:ext cx="990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Bachillerato</a:t>
          </a:r>
        </a:p>
      </cdr:txBody>
    </cdr:sp>
  </cdr:relSizeAnchor>
  <cdr:relSizeAnchor xmlns:cdr="http://schemas.openxmlformats.org/drawingml/2006/chartDrawing">
    <cdr:from>
      <cdr:x>0.359</cdr:x>
      <cdr:y>0.114</cdr:y>
    </cdr:from>
    <cdr:to>
      <cdr:x>0.457</cdr:x>
      <cdr:y>0.15725</cdr:y>
    </cdr:to>
    <cdr:sp>
      <cdr:nvSpPr>
        <cdr:cNvPr id="8" name="10 CuadroTexto"/>
        <cdr:cNvSpPr txBox="1">
          <a:spLocks noChangeArrowheads="1"/>
        </cdr:cNvSpPr>
      </cdr:nvSpPr>
      <cdr:spPr>
        <a:xfrm>
          <a:off x="3876675" y="685800"/>
          <a:ext cx="1057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Licenciatura</a:t>
          </a:r>
        </a:p>
      </cdr:txBody>
    </cdr:sp>
  </cdr:relSizeAnchor>
  <cdr:relSizeAnchor xmlns:cdr="http://schemas.openxmlformats.org/drawingml/2006/chartDrawing">
    <cdr:from>
      <cdr:x>0.7625</cdr:x>
      <cdr:y>0.11475</cdr:y>
    </cdr:from>
    <cdr:to>
      <cdr:x>0.85975</cdr:x>
      <cdr:y>0.158</cdr:y>
    </cdr:to>
    <cdr:sp>
      <cdr:nvSpPr>
        <cdr:cNvPr id="9" name="11 CuadroTexto"/>
        <cdr:cNvSpPr txBox="1">
          <a:spLocks noChangeArrowheads="1"/>
        </cdr:cNvSpPr>
      </cdr:nvSpPr>
      <cdr:spPr>
        <a:xfrm>
          <a:off x="8239125" y="685800"/>
          <a:ext cx="1047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Posgrado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733425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0" y="590550"/>
        <a:ext cx="108108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36.8515625" style="1" customWidth="1"/>
    <col min="2" max="16384" width="11.421875" style="1" customWidth="1"/>
  </cols>
  <sheetData>
    <row r="1" spans="1:26" ht="1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2"/>
      <c r="N1" s="21"/>
      <c r="O1" s="21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customHeight="1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2"/>
      <c r="N2" s="21"/>
      <c r="O2" s="21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12" ht="15.7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15"/>
      <c r="B7" s="19" t="s">
        <v>10</v>
      </c>
      <c r="C7" s="19"/>
      <c r="D7" s="19" t="s">
        <v>9</v>
      </c>
      <c r="E7" s="19"/>
      <c r="F7" s="19" t="s">
        <v>8</v>
      </c>
      <c r="G7" s="19"/>
      <c r="H7" s="18"/>
      <c r="I7" s="18"/>
      <c r="J7" s="18"/>
      <c r="K7" s="18"/>
      <c r="L7" s="18"/>
      <c r="M7" s="18"/>
    </row>
    <row r="8" spans="1:13" ht="12.75">
      <c r="A8" s="15" t="s">
        <v>8</v>
      </c>
      <c r="B8" s="13">
        <v>16401</v>
      </c>
      <c r="C8" s="14">
        <f>+B8/F8*100</f>
        <v>47.911311053984576</v>
      </c>
      <c r="D8" s="13">
        <v>17831</v>
      </c>
      <c r="E8" s="14">
        <f>+D8/$F8*100</f>
        <v>52.088688946015424</v>
      </c>
      <c r="F8" s="13">
        <f>SUM(B8,D8)</f>
        <v>34232</v>
      </c>
      <c r="G8" s="14">
        <f>+F8/$F8*100</f>
        <v>100</v>
      </c>
      <c r="H8" s="18" t="s">
        <v>7</v>
      </c>
      <c r="I8" s="18"/>
      <c r="J8" s="18"/>
      <c r="K8" s="18"/>
      <c r="L8" s="18"/>
      <c r="M8" s="18"/>
    </row>
    <row r="9" spans="1:13" ht="12.75">
      <c r="A9" s="15"/>
      <c r="B9" s="13"/>
      <c r="C9" s="14"/>
      <c r="D9" s="13"/>
      <c r="E9" s="14"/>
      <c r="F9" s="13"/>
      <c r="G9" s="14"/>
      <c r="H9" s="18"/>
      <c r="I9" s="18"/>
      <c r="J9" s="18"/>
      <c r="K9" s="18"/>
      <c r="L9" s="18"/>
      <c r="M9" s="18"/>
    </row>
    <row r="10" spans="1:13" ht="12.75">
      <c r="A10" s="15" t="s">
        <v>5</v>
      </c>
      <c r="B10" s="13">
        <f>5637+9</f>
        <v>5646</v>
      </c>
      <c r="C10" s="14">
        <f>+B10/F10*100</f>
        <v>72.90805785123968</v>
      </c>
      <c r="D10" s="13">
        <v>2098</v>
      </c>
      <c r="E10" s="14">
        <f>+D10/$F10*100</f>
        <v>27.091942148760328</v>
      </c>
      <c r="F10" s="13">
        <f>SUM(B10,D10)</f>
        <v>7744</v>
      </c>
      <c r="G10" s="14">
        <f>+F10/$F10*100</f>
        <v>100</v>
      </c>
      <c r="H10" s="18" t="s">
        <v>6</v>
      </c>
      <c r="I10" s="18"/>
      <c r="J10" s="18"/>
      <c r="K10" s="18"/>
      <c r="L10" s="18"/>
      <c r="M10" s="18"/>
    </row>
    <row r="11" spans="1:13" ht="12.75">
      <c r="A11" s="15" t="s">
        <v>3</v>
      </c>
      <c r="B11" s="13">
        <v>3934</v>
      </c>
      <c r="C11" s="14">
        <f>+B11/F11*100</f>
        <v>36.01244965214207</v>
      </c>
      <c r="D11" s="13">
        <v>6990</v>
      </c>
      <c r="E11" s="14">
        <f>+D11/$F11*100</f>
        <v>63.987550347857926</v>
      </c>
      <c r="F11" s="13">
        <f>SUM(B11,D11)</f>
        <v>10924</v>
      </c>
      <c r="G11" s="14">
        <f>+F11/$F11*100</f>
        <v>100</v>
      </c>
      <c r="H11" s="18"/>
      <c r="I11" s="18"/>
      <c r="J11" s="18"/>
      <c r="K11" s="18"/>
      <c r="L11" s="18"/>
      <c r="M11" s="18"/>
    </row>
    <row r="12" spans="1:13" ht="12.75">
      <c r="A12" s="15" t="s">
        <v>2</v>
      </c>
      <c r="B12" s="13">
        <v>7507</v>
      </c>
      <c r="C12" s="14">
        <f>+B12/F12*100</f>
        <v>50.33863072487092</v>
      </c>
      <c r="D12" s="13">
        <v>7406</v>
      </c>
      <c r="E12" s="14">
        <f>+D12/$F12*100</f>
        <v>49.66136927512908</v>
      </c>
      <c r="F12" s="13">
        <f>SUM(B12,D12)</f>
        <v>14913</v>
      </c>
      <c r="G12" s="14">
        <f>+F12/$F12*100</f>
        <v>100</v>
      </c>
      <c r="H12" s="18"/>
      <c r="I12" s="18"/>
      <c r="J12" s="18"/>
      <c r="K12" s="18"/>
      <c r="L12" s="18"/>
      <c r="M12" s="18"/>
    </row>
    <row r="13" spans="1:7" ht="12.75">
      <c r="A13" s="15" t="s">
        <v>1</v>
      </c>
      <c r="B13" s="13">
        <v>1561</v>
      </c>
      <c r="C13" s="14">
        <f>+B13/F13*100</f>
        <v>38.05460750853242</v>
      </c>
      <c r="D13" s="13">
        <v>2541</v>
      </c>
      <c r="E13" s="14">
        <f>+D13/$F13*100</f>
        <v>61.94539249146758</v>
      </c>
      <c r="F13" s="13">
        <f>SUM(B13,D13)</f>
        <v>4102</v>
      </c>
      <c r="G13" s="14">
        <f>+F13/$F13*100</f>
        <v>100</v>
      </c>
    </row>
    <row r="14" spans="1:7" ht="12.75">
      <c r="A14" s="15"/>
      <c r="B14" s="13">
        <f>SUM(B10:B13)</f>
        <v>18648</v>
      </c>
      <c r="C14" s="14"/>
      <c r="D14" s="13">
        <f>SUM(D10:D13)</f>
        <v>19035</v>
      </c>
      <c r="E14" s="17"/>
      <c r="F14" s="13">
        <f>SUM(F10:F13)</f>
        <v>37683</v>
      </c>
      <c r="G14" s="13">
        <f>SUM(G10:G13)</f>
        <v>400</v>
      </c>
    </row>
    <row r="15" spans="1:8" ht="12.75">
      <c r="A15" s="15" t="s">
        <v>5</v>
      </c>
      <c r="B15" s="13">
        <f>713+137</f>
        <v>850</v>
      </c>
      <c r="C15" s="14">
        <f>+B15/F15*100</f>
        <v>71.1297071129707</v>
      </c>
      <c r="D15" s="13">
        <f>286+59</f>
        <v>345</v>
      </c>
      <c r="E15" s="14">
        <f>+D15/$F15*100</f>
        <v>28.870292887029287</v>
      </c>
      <c r="F15" s="13">
        <f>SUM(B15,D15)</f>
        <v>1195</v>
      </c>
      <c r="G15" s="14">
        <f>+F15/$F15*100</f>
        <v>100</v>
      </c>
      <c r="H15" s="1" t="s">
        <v>4</v>
      </c>
    </row>
    <row r="16" spans="1:7" ht="12.75">
      <c r="A16" s="15" t="s">
        <v>3</v>
      </c>
      <c r="B16" s="13">
        <f>1593+471</f>
        <v>2064</v>
      </c>
      <c r="C16" s="14">
        <f>+B16/F16*100</f>
        <v>44.58846403110823</v>
      </c>
      <c r="D16" s="13">
        <f>1842+723</f>
        <v>2565</v>
      </c>
      <c r="E16" s="14">
        <f>+D16/$F16*100</f>
        <v>55.41153596889177</v>
      </c>
      <c r="F16" s="13">
        <f>SUM(B16,D16)</f>
        <v>4629</v>
      </c>
      <c r="G16" s="14">
        <f>+F16/$F16*100</f>
        <v>100</v>
      </c>
    </row>
    <row r="17" spans="1:26" ht="12.75">
      <c r="A17" s="15" t="s">
        <v>2</v>
      </c>
      <c r="B17" s="13">
        <f>385+754</f>
        <v>1139</v>
      </c>
      <c r="C17" s="14">
        <f>+B17/F17*100</f>
        <v>49.17962003454232</v>
      </c>
      <c r="D17" s="13">
        <f>408+769</f>
        <v>1177</v>
      </c>
      <c r="E17" s="14">
        <f>+D17/$F17*100</f>
        <v>50.82037996545768</v>
      </c>
      <c r="F17" s="13">
        <f>SUM(B17,D17)</f>
        <v>2316</v>
      </c>
      <c r="G17" s="14">
        <f>+F17/$F17*100</f>
        <v>100</v>
      </c>
      <c r="N17" s="16"/>
      <c r="O17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>
      <c r="A18" s="15" t="s">
        <v>1</v>
      </c>
      <c r="B18" s="13">
        <f>20+503</f>
        <v>523</v>
      </c>
      <c r="C18" s="14">
        <f>+B18/F18*100</f>
        <v>47.287522603978296</v>
      </c>
      <c r="D18" s="13">
        <f>23+560</f>
        <v>583</v>
      </c>
      <c r="E18" s="14">
        <f>+D18/$F18*100</f>
        <v>52.7124773960217</v>
      </c>
      <c r="F18" s="13">
        <f>SUM(B18,D18)</f>
        <v>1106</v>
      </c>
      <c r="G18" s="14">
        <f>+F18/$F18*100</f>
        <v>100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7" ht="12.75">
      <c r="A19" s="15"/>
      <c r="B19" s="13">
        <f>SUM(B15:B18)</f>
        <v>4576</v>
      </c>
      <c r="C19" s="14"/>
      <c r="D19" s="13">
        <f>SUM(D15:D18)</f>
        <v>4670</v>
      </c>
      <c r="E19" s="13"/>
      <c r="F19" s="13">
        <f>SUM(F15:F18)</f>
        <v>9246</v>
      </c>
      <c r="G19" s="13"/>
    </row>
    <row r="20" ht="12.75">
      <c r="A20" s="12"/>
    </row>
    <row r="22" spans="1:6" ht="12.75">
      <c r="A22" s="11"/>
      <c r="B22" s="11"/>
      <c r="C22" s="11"/>
      <c r="D22" s="11"/>
      <c r="E22" s="11"/>
      <c r="F22" s="11"/>
    </row>
    <row r="23" spans="1:6" ht="12.75">
      <c r="A23" s="7"/>
      <c r="B23" s="10"/>
      <c r="C23" s="10"/>
      <c r="D23" s="10"/>
      <c r="E23" s="9"/>
      <c r="F23" s="9"/>
    </row>
    <row r="24" spans="1:6" ht="12.75">
      <c r="A24" s="7"/>
      <c r="B24" s="7"/>
      <c r="C24" s="6"/>
      <c r="D24" s="6"/>
      <c r="E24" s="6"/>
      <c r="F24" s="8"/>
    </row>
    <row r="25" spans="1:4" ht="12.75">
      <c r="A25" s="7"/>
      <c r="B25" s="6"/>
      <c r="C25" s="6"/>
      <c r="D25" s="6"/>
    </row>
    <row r="26" spans="1:4" ht="12.75">
      <c r="A26" s="7"/>
      <c r="B26" s="6"/>
      <c r="C26" s="6"/>
      <c r="D26" s="6"/>
    </row>
    <row r="27" spans="1:4" ht="12.75">
      <c r="A27" s="7"/>
      <c r="B27" s="6"/>
      <c r="C27" s="6"/>
      <c r="D27" s="6"/>
    </row>
    <row r="28" spans="1:4" ht="12.75">
      <c r="A28" s="7"/>
      <c r="B28" s="6"/>
      <c r="C28" s="6"/>
      <c r="D28" s="6"/>
    </row>
    <row r="29" spans="1:6" ht="12.75">
      <c r="A29" s="5"/>
      <c r="B29" s="5"/>
      <c r="C29" s="5"/>
      <c r="D29" s="5"/>
      <c r="E29" s="5"/>
      <c r="F29" s="5"/>
    </row>
    <row r="30" spans="2:6" ht="12.75">
      <c r="B30" s="5"/>
      <c r="C30" s="5"/>
      <c r="D30" s="5"/>
      <c r="E30" s="5"/>
      <c r="F30" s="5"/>
    </row>
    <row r="31" spans="2:10" ht="12.75">
      <c r="B31" s="4"/>
      <c r="C31" s="4"/>
      <c r="D31" s="3"/>
      <c r="E31" s="4"/>
      <c r="F31" s="4"/>
      <c r="G31" s="4"/>
      <c r="H31" s="4"/>
      <c r="I31" s="3"/>
      <c r="J31" s="3"/>
    </row>
    <row r="42" ht="12.75">
      <c r="A42" s="2" t="s">
        <v>0</v>
      </c>
    </row>
  </sheetData>
  <sheetProtection/>
  <mergeCells count="3">
    <mergeCell ref="A3:L3"/>
    <mergeCell ref="A2:L2"/>
    <mergeCell ref="A1:L1"/>
  </mergeCells>
  <printOptions horizontalCentered="1"/>
  <pageMargins left="0.3937007874015748" right="0.3937007874015748" top="0.7874015748031497" bottom="0.7874015748031497" header="0.5905511811023623" footer="0"/>
  <pageSetup horizontalDpi="600" verticalDpi="600" orientation="landscape" scale="76" r:id="rId2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2009-08-28T18:24:46Z</dcterms:created>
  <dcterms:modified xsi:type="dcterms:W3CDTF">2009-08-28T18:25:13Z</dcterms:modified>
  <cp:category/>
  <cp:version/>
  <cp:contentType/>
  <cp:contentStatus/>
</cp:coreProperties>
</file>