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6120" windowHeight="11320" activeTab="0"/>
  </bookViews>
  <sheets>
    <sheet name="maestría y doctorado" sheetId="1" r:id="rId1"/>
  </sheets>
  <externalReferences>
    <externalReference r:id="rId4"/>
    <externalReference r:id="rId5"/>
  </externalReferences>
  <definedNames>
    <definedName name="Consulta2">#REF!</definedName>
    <definedName name="ok">'[2]9119B'!$A$1:$L$312</definedName>
    <definedName name="pobesc01_02">'[1]orden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<sst xmlns="http://schemas.openxmlformats.org/spreadsheetml/2006/main" count="152" uniqueCount="137">
  <si>
    <t>UNAM. POBLACIÓN ESCOLAR</t>
  </si>
  <si>
    <t>POSGRADO. PROGRAMAS DE MAESTRÍA Y DOCTORADO</t>
  </si>
  <si>
    <t>2010-2011</t>
  </si>
  <si>
    <t>Primer ingreso</t>
  </si>
  <si>
    <t>Reingreso</t>
  </si>
  <si>
    <t xml:space="preserve">  Población total</t>
  </si>
  <si>
    <t>Área / Programa / Plan de estudios</t>
  </si>
  <si>
    <t>Hombres</t>
  </si>
  <si>
    <t>Mujeres</t>
  </si>
  <si>
    <t>Total</t>
  </si>
  <si>
    <t>CIENCIAS FÍSICO MATEMÁTICAS E INGENIERÍAS</t>
  </si>
  <si>
    <t>Maestría y Doctorado en Ciencias (Astronomía)</t>
  </si>
  <si>
    <t>Maestría en Ciencias (Astronomía)</t>
  </si>
  <si>
    <t>Doctorado en Ciencias (Astronomía)</t>
  </si>
  <si>
    <t>Maestría y Doctorado en Ingeniería</t>
  </si>
  <si>
    <t>Maestría en Ingeniería</t>
  </si>
  <si>
    <t>Doctorado en Ingeniería</t>
  </si>
  <si>
    <t>Posgrado en Ciencia e Ingeniería de la Computación</t>
  </si>
  <si>
    <t>Maestría en Ciencia e Ingeniería de la Computación</t>
  </si>
  <si>
    <t>Doctorado en Ciencia e Ingeniería de la Computación</t>
  </si>
  <si>
    <t>Posgrado en Ciencia e Ingeniería de Materiales</t>
  </si>
  <si>
    <t>Maestría en Ciencia e Ingeniería de Materiales</t>
  </si>
  <si>
    <t>Doctorado en Ciencia e Ingeniería de Materiales</t>
  </si>
  <si>
    <t>Posgrado en Ciencias de la Tierra</t>
  </si>
  <si>
    <t>Maestría en Ciencias de la Tierra</t>
  </si>
  <si>
    <t>Doctorado en Ciencias de la Tierra</t>
  </si>
  <si>
    <t>Posgrado en Ciencias Físicas</t>
  </si>
  <si>
    <t>Maestría en Ciencias (Física)</t>
  </si>
  <si>
    <t>Maestría en Ciencias (Física Médica)</t>
  </si>
  <si>
    <t>Doctorado en Ciencias (Física)</t>
  </si>
  <si>
    <t xml:space="preserve">Programa de Maestría y Doctorado en Ciencias Matemáticas </t>
  </si>
  <si>
    <t>Maestría en Ciencias (Matemáticas)</t>
  </si>
  <si>
    <t>Doctorado en Ciencias (Matemáticas)</t>
  </si>
  <si>
    <t>Maestría en Docencia para la Educación Media Superior</t>
  </si>
  <si>
    <t>MAESTRÍA</t>
  </si>
  <si>
    <t>DOCTORADO</t>
  </si>
  <si>
    <t>TOTAL</t>
  </si>
  <si>
    <t>CIENCIAS BIOLÓGICAS, QUÍMICAS Y DE LA SALUD</t>
  </si>
  <si>
    <t>Doctorado en Ciencias Biomédicas</t>
  </si>
  <si>
    <t>Maestría en Ciencias Neurobiología</t>
  </si>
  <si>
    <t>Maestría en Enfermería</t>
  </si>
  <si>
    <t>Maestría y Doctorado en Ciencias Bioquímicas</t>
  </si>
  <si>
    <t>Maestría en Ciencias (Bioquímicas)</t>
  </si>
  <si>
    <t>Doctorado en Ciencias (Bioquímicas)</t>
  </si>
  <si>
    <t>Maestría y Doctorado en Ciencias de la Producción y de la Salud Animal</t>
  </si>
  <si>
    <t>Maestría en Ciencias de la Producción y de la Salud Animal</t>
  </si>
  <si>
    <t>Maestría en Medicina Veterinaria y Zootecnia</t>
  </si>
  <si>
    <t>Doctorado en Ciencias de la Producción y de la Salud Animal</t>
  </si>
  <si>
    <t>Maestría y Doctorado en Ciencias Médicas, Odontológicas y de la Salud</t>
  </si>
  <si>
    <t>Maestría en Ciencias Médicas, Odontológicas y de la Salud</t>
  </si>
  <si>
    <t>Doctorado en Ciencias Médicas, Odontológicas y de la Salud</t>
  </si>
  <si>
    <t>Maestría y Doctorado en Ciencias Químicas</t>
  </si>
  <si>
    <t>Maestría en Ciencias (Químicas)</t>
  </si>
  <si>
    <t>Doctorado en Ciencias (Químicas)</t>
  </si>
  <si>
    <t>Maestría y Doctorado en Psicología</t>
  </si>
  <si>
    <t>Maestría en Psicología</t>
  </si>
  <si>
    <t>Doctorado en Psicología</t>
  </si>
  <si>
    <t>Posgrado en Ciencias Biológicas</t>
  </si>
  <si>
    <t>Maestría en Ciencias Biológicas</t>
  </si>
  <si>
    <t>Doctorado en Ciencias Biológicas</t>
  </si>
  <si>
    <t>Posgrado en Ciencias del Mar y Limnología</t>
  </si>
  <si>
    <t>Maestría en Ciencias del Mar y Limnología</t>
  </si>
  <si>
    <t>Doctorado en Ciencias del Mar y Limnología</t>
  </si>
  <si>
    <t>CIENCIAS SOCIALES</t>
  </si>
  <si>
    <t>Maestría en Trabajo Social</t>
  </si>
  <si>
    <t>Posgrado en Antropología</t>
  </si>
  <si>
    <t>Maestría en Antropología</t>
  </si>
  <si>
    <t>Doctorado en Antropología</t>
  </si>
  <si>
    <t>Posgrado en Ciencias de la Administración</t>
  </si>
  <si>
    <t>Maestría en Administración</t>
  </si>
  <si>
    <t>Maestría en Auditoría</t>
  </si>
  <si>
    <t>Maestría en Finanzas</t>
  </si>
  <si>
    <t>Doctorado en Ciencias de la Administración</t>
  </si>
  <si>
    <t>Posgrado en Ciencias Políticas y Sociales</t>
  </si>
  <si>
    <t>Maestría en Estudios México-Estados Unidos</t>
  </si>
  <si>
    <t>Maestría en Comunicación</t>
  </si>
  <si>
    <t>Maestría en Estudios en Relaciones Internacionales</t>
  </si>
  <si>
    <t>Maestría en Estudios Políticos y Sociales</t>
  </si>
  <si>
    <t>Maestría en Gobierno y Asuntos Públicos</t>
  </si>
  <si>
    <t>Doctorado en Ciencias Políticas y Sociales</t>
  </si>
  <si>
    <t>Posgrado en Derecho</t>
  </si>
  <si>
    <t>Maestría en Derecho</t>
  </si>
  <si>
    <t>Maestría en Política Criminal</t>
  </si>
  <si>
    <t>Doctorado en Derecho</t>
  </si>
  <si>
    <t>Posgrado en Economía</t>
  </si>
  <si>
    <t>Maestría en Economía</t>
  </si>
  <si>
    <t>Doctorado en Economía</t>
  </si>
  <si>
    <t>Posgrado en Estudios Latinoamericanos</t>
  </si>
  <si>
    <t>Maestría en Estudios Latinoamericanos</t>
  </si>
  <si>
    <t>Doctorado en Estudios Latinoamericanos</t>
  </si>
  <si>
    <t>Posgrado en Geografía</t>
  </si>
  <si>
    <t>Maestría en Geografía</t>
  </si>
  <si>
    <t>Doctorado en Geografía</t>
  </si>
  <si>
    <t>HUMANIDADES Y ARTES</t>
  </si>
  <si>
    <t>Maestría en Artes Visuales</t>
  </si>
  <si>
    <t>Maestría y Doctorado en Arquitectura</t>
  </si>
  <si>
    <t>Maestría en Arquitectura</t>
  </si>
  <si>
    <t>Doctorado en Arquitectura</t>
  </si>
  <si>
    <t>Maestría y Doctorado en Bibliotecología y Estudios de la Información</t>
  </si>
  <si>
    <t>Maestría en Bibliotecología y Estudios de la Información</t>
  </si>
  <si>
    <t>Doctorado en Bibliotecología y Estudios de la Información</t>
  </si>
  <si>
    <t>Maestría y Doctorado en Estudios Mesoamericanos</t>
  </si>
  <si>
    <t>Maestría en Estudios Mesoamericanos</t>
  </si>
  <si>
    <t>Doctorado en Estudios Mesoamericanos</t>
  </si>
  <si>
    <t>Maestría y Doctorado en Filosofía</t>
  </si>
  <si>
    <t>Maestría en Filosofía</t>
  </si>
  <si>
    <t>Doctorado en Filosofía</t>
  </si>
  <si>
    <t>Maestría y Doctorado en Filosofía de la Ciencia</t>
  </si>
  <si>
    <t>Maestría en Filosofía de la Ciencia</t>
  </si>
  <si>
    <t>Doctorado en Filosofía de la Ciencia</t>
  </si>
  <si>
    <t>Maestría y Doctorado en Historia</t>
  </si>
  <si>
    <t>Maestría en Historia</t>
  </si>
  <si>
    <t>Doctorado en Historia</t>
  </si>
  <si>
    <t>Maestría y Doctorado en Historia del Arte</t>
  </si>
  <si>
    <t>Maestría en Historia del Arte</t>
  </si>
  <si>
    <t>Doctorado en Historia del Arte</t>
  </si>
  <si>
    <t>Maestría y Doctorado en Letras</t>
  </si>
  <si>
    <t>Maestría en Letras</t>
  </si>
  <si>
    <t>Doctorado en Letras</t>
  </si>
  <si>
    <t>Maestría y Doctorado en Lingüística</t>
  </si>
  <si>
    <t>Maestría en Lingüística Aplicada</t>
  </si>
  <si>
    <t>Maestría en Lingüística Hispánica</t>
  </si>
  <si>
    <t>Doctorado en Lingüística</t>
  </si>
  <si>
    <t>Maestría y Doctorado en Música</t>
  </si>
  <si>
    <t>Maestría en Música</t>
  </si>
  <si>
    <t>Doctorado en Música</t>
  </si>
  <si>
    <t>Maestría y Doctorado en Pedagogía</t>
  </si>
  <si>
    <t>Maestría en Pedagogía</t>
  </si>
  <si>
    <t>Doctorado en Pedagogía</t>
  </si>
  <si>
    <t>Maestría y Doctorado en Urbanismo</t>
  </si>
  <si>
    <t>Maestría en Urbanismo</t>
  </si>
  <si>
    <t>Doctorado en Urbanismo</t>
  </si>
  <si>
    <t>Programa de Maestría en Diseño Industrial</t>
  </si>
  <si>
    <t>Maestría</t>
  </si>
  <si>
    <t>Doctorado</t>
  </si>
  <si>
    <t>T O T A L</t>
  </si>
  <si>
    <t>FUENTE: Dirección General de Administración Escolar, UNAM.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</si>
</sst>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%"/>
    <numFmt numFmtId="171" formatCode="0.0"/>
    <numFmt numFmtId="172" formatCode="0.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"/>
    <numFmt numFmtId="178" formatCode="[$-80A]dddd\,\ dd&quot; de &quot;mmmm&quot; de &quot;yyyy"/>
    <numFmt numFmtId="179" formatCode="[$-80A]hh:mm:ss\ AM/PM"/>
    <numFmt numFmtId="180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Helv"/>
      <family val="0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1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1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 applyBorder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0" fillId="11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56">
    <xf numFmtId="0" fontId="0" fillId="0" borderId="0" xfId="0" applyAlignment="1">
      <alignment/>
    </xf>
    <xf numFmtId="3" fontId="0" fillId="0" borderId="0" xfId="75" applyNumberFormat="1" applyFont="1">
      <alignment/>
      <protection/>
    </xf>
    <xf numFmtId="3" fontId="23" fillId="0" borderId="0" xfId="75" applyNumberFormat="1" applyFont="1" applyAlignment="1">
      <alignment horizontal="centerContinuous"/>
      <protection/>
    </xf>
    <xf numFmtId="3" fontId="0" fillId="0" borderId="0" xfId="75" applyNumberFormat="1" applyFont="1" applyAlignment="1">
      <alignment horizontal="centerContinuous"/>
      <protection/>
    </xf>
    <xf numFmtId="3" fontId="24" fillId="0" borderId="10" xfId="75" applyNumberFormat="1" applyFont="1" applyBorder="1">
      <alignment/>
      <protection/>
    </xf>
    <xf numFmtId="3" fontId="25" fillId="0" borderId="10" xfId="75" applyNumberFormat="1" applyFont="1" applyBorder="1">
      <alignment/>
      <protection/>
    </xf>
    <xf numFmtId="3" fontId="25" fillId="0" borderId="0" xfId="75" applyNumberFormat="1" applyFont="1">
      <alignment/>
      <protection/>
    </xf>
    <xf numFmtId="3" fontId="25" fillId="0" borderId="0" xfId="75" applyNumberFormat="1" applyFont="1" applyAlignment="1">
      <alignment horizontal="center"/>
      <protection/>
    </xf>
    <xf numFmtId="3" fontId="0" fillId="0" borderId="11" xfId="75" applyNumberFormat="1" applyFont="1" applyBorder="1">
      <alignment/>
      <protection/>
    </xf>
    <xf numFmtId="3" fontId="23" fillId="0" borderId="0" xfId="75" applyNumberFormat="1" applyFont="1">
      <alignment/>
      <protection/>
    </xf>
    <xf numFmtId="3" fontId="23" fillId="0" borderId="0" xfId="75" applyNumberFormat="1" applyFont="1" applyAlignment="1">
      <alignment horizontal="right" indent="1"/>
      <protection/>
    </xf>
    <xf numFmtId="3" fontId="23" fillId="0" borderId="0" xfId="75" applyNumberFormat="1" applyFont="1" applyFill="1" applyAlignment="1">
      <alignment horizontal="left" indent="1"/>
      <protection/>
    </xf>
    <xf numFmtId="3" fontId="23" fillId="0" borderId="0" xfId="75" applyNumberFormat="1" applyFont="1" applyFill="1" applyAlignment="1">
      <alignment horizontal="right" indent="1"/>
      <protection/>
    </xf>
    <xf numFmtId="0" fontId="0" fillId="0" borderId="0" xfId="74" applyNumberFormat="1" applyFont="1" applyAlignment="1" quotePrefix="1">
      <alignment horizontal="left" indent="2"/>
      <protection/>
    </xf>
    <xf numFmtId="3" fontId="0" fillId="0" borderId="0" xfId="0" applyNumberFormat="1" applyFont="1" applyAlignment="1">
      <alignment horizontal="right" indent="1"/>
    </xf>
    <xf numFmtId="3" fontId="0" fillId="0" borderId="0" xfId="0" applyNumberFormat="1" applyAlignment="1">
      <alignment horizontal="right" indent="1"/>
    </xf>
    <xf numFmtId="3" fontId="19" fillId="0" borderId="0" xfId="77" applyNumberFormat="1" applyFont="1" applyFill="1" applyAlignment="1">
      <alignment horizontal="right" indent="1"/>
      <protection/>
    </xf>
    <xf numFmtId="1" fontId="0" fillId="0" borderId="0" xfId="0" applyNumberFormat="1" applyAlignment="1">
      <alignment horizontal="right" indent="1"/>
    </xf>
    <xf numFmtId="3" fontId="0" fillId="0" borderId="0" xfId="77" applyNumberFormat="1" applyFont="1" applyFill="1" applyAlignment="1">
      <alignment horizontal="right" indent="1"/>
      <protection/>
    </xf>
    <xf numFmtId="1" fontId="0" fillId="0" borderId="0" xfId="0" applyNumberFormat="1" applyFont="1" applyAlignment="1">
      <alignment horizontal="right" indent="1"/>
    </xf>
    <xf numFmtId="3" fontId="23" fillId="0" borderId="0" xfId="75" applyNumberFormat="1" applyFont="1" applyAlignment="1">
      <alignment horizontal="left" indent="1"/>
      <protection/>
    </xf>
    <xf numFmtId="3" fontId="23" fillId="0" borderId="0" xfId="74" applyNumberFormat="1" applyFont="1" applyFill="1" applyAlignment="1" quotePrefix="1">
      <alignment horizontal="right" indent="1"/>
      <protection/>
    </xf>
    <xf numFmtId="0" fontId="0" fillId="0" borderId="0" xfId="74" applyNumberFormat="1" applyFont="1" applyAlignment="1">
      <alignment horizontal="left" indent="2"/>
      <protection/>
    </xf>
    <xf numFmtId="3" fontId="0" fillId="0" borderId="0" xfId="0" applyNumberFormat="1" applyFont="1" applyFill="1" applyAlignment="1">
      <alignment horizontal="right" indent="1"/>
    </xf>
    <xf numFmtId="1" fontId="23" fillId="0" borderId="0" xfId="75" applyNumberFormat="1" applyFont="1" applyAlignment="1">
      <alignment horizontal="left" indent="1"/>
      <protection/>
    </xf>
    <xf numFmtId="1" fontId="0" fillId="0" borderId="0" xfId="0" applyNumberFormat="1" applyFill="1" applyAlignment="1">
      <alignment horizontal="right" indent="1"/>
    </xf>
    <xf numFmtId="0" fontId="23" fillId="0" borderId="0" xfId="73" applyFont="1" applyBorder="1" applyAlignment="1">
      <alignment horizontal="left" indent="1"/>
      <protection/>
    </xf>
    <xf numFmtId="3" fontId="23" fillId="0" borderId="0" xfId="0" applyNumberFormat="1" applyFont="1" applyAlignment="1">
      <alignment horizontal="right" indent="1"/>
    </xf>
    <xf numFmtId="3" fontId="26" fillId="0" borderId="0" xfId="77" applyNumberFormat="1" applyFont="1" applyFill="1" applyAlignment="1">
      <alignment horizontal="right" indent="1"/>
      <protection/>
    </xf>
    <xf numFmtId="3" fontId="23" fillId="0" borderId="0" xfId="0" applyNumberFormat="1" applyFont="1" applyFill="1" applyAlignment="1">
      <alignment horizontal="right" indent="1"/>
    </xf>
    <xf numFmtId="0" fontId="0" fillId="0" borderId="0" xfId="74" applyNumberFormat="1" applyFont="1" applyAlignment="1">
      <alignment horizontal="right" indent="2"/>
      <protection/>
    </xf>
    <xf numFmtId="3" fontId="0" fillId="0" borderId="0" xfId="75" applyNumberFormat="1" applyFont="1" applyAlignment="1">
      <alignment horizontal="right" indent="1"/>
      <protection/>
    </xf>
    <xf numFmtId="1" fontId="23" fillId="0" borderId="0" xfId="75" applyNumberFormat="1" applyFont="1">
      <alignment/>
      <protection/>
    </xf>
    <xf numFmtId="1" fontId="0" fillId="0" borderId="0" xfId="75" applyNumberFormat="1" applyFont="1">
      <alignment/>
      <protection/>
    </xf>
    <xf numFmtId="3" fontId="0" fillId="0" borderId="0" xfId="74" applyNumberFormat="1" applyFont="1" applyAlignment="1" quotePrefix="1">
      <alignment horizontal="right" indent="1"/>
      <protection/>
    </xf>
    <xf numFmtId="3" fontId="23" fillId="0" borderId="0" xfId="74" applyNumberFormat="1" applyFont="1" applyAlignment="1" quotePrefix="1">
      <alignment horizontal="right" indent="1"/>
      <protection/>
    </xf>
    <xf numFmtId="3" fontId="0" fillId="0" borderId="0" xfId="75" applyNumberFormat="1" applyFont="1" applyAlignment="1">
      <alignment horizontal="left" indent="2"/>
      <protection/>
    </xf>
    <xf numFmtId="0" fontId="0" fillId="0" borderId="0" xfId="0" applyFont="1" applyAlignment="1">
      <alignment horizontal="left" indent="2"/>
    </xf>
    <xf numFmtId="0" fontId="23" fillId="0" borderId="0" xfId="74" applyNumberFormat="1" applyFont="1" applyFill="1" applyAlignment="1" quotePrefix="1">
      <alignment horizontal="left" indent="1"/>
      <protection/>
    </xf>
    <xf numFmtId="0" fontId="23" fillId="0" borderId="0" xfId="74" applyNumberFormat="1" applyFont="1" applyAlignment="1" quotePrefix="1">
      <alignment horizontal="left" indent="1"/>
      <protection/>
    </xf>
    <xf numFmtId="0" fontId="23" fillId="0" borderId="0" xfId="74" applyNumberFormat="1" applyFont="1" applyFill="1" applyAlignment="1">
      <alignment horizontal="left" indent="1"/>
      <protection/>
    </xf>
    <xf numFmtId="0" fontId="0" fillId="0" borderId="0" xfId="74" applyNumberFormat="1" applyFont="1" applyFill="1" applyAlignment="1" quotePrefix="1">
      <alignment horizontal="left" indent="2"/>
      <protection/>
    </xf>
    <xf numFmtId="3" fontId="0" fillId="0" borderId="0" xfId="0" applyNumberFormat="1" applyFill="1" applyAlignment="1">
      <alignment horizontal="right" indent="1"/>
    </xf>
    <xf numFmtId="0" fontId="0" fillId="0" borderId="0" xfId="74" applyNumberFormat="1" applyFont="1" applyBorder="1" applyAlignment="1" quotePrefix="1">
      <alignment horizontal="left" indent="2"/>
      <protection/>
    </xf>
    <xf numFmtId="0" fontId="23" fillId="0" borderId="0" xfId="0" applyFont="1" applyBorder="1" applyAlignment="1">
      <alignment horizontal="left" indent="1"/>
    </xf>
    <xf numFmtId="1" fontId="0" fillId="0" borderId="11" xfId="75" applyNumberFormat="1" applyFont="1" applyBorder="1">
      <alignment/>
      <protection/>
    </xf>
    <xf numFmtId="3" fontId="0" fillId="0" borderId="0" xfId="75" applyNumberFormat="1" applyFont="1" applyBorder="1">
      <alignment/>
      <protection/>
    </xf>
    <xf numFmtId="3" fontId="0" fillId="0" borderId="10" xfId="75" applyNumberFormat="1" applyFont="1" applyBorder="1" applyAlignment="1">
      <alignment horizontal="right" indent="1"/>
      <protection/>
    </xf>
    <xf numFmtId="0" fontId="0" fillId="0" borderId="0" xfId="75" applyFont="1">
      <alignment/>
      <protection/>
    </xf>
    <xf numFmtId="3" fontId="23" fillId="0" borderId="0" xfId="75" applyNumberFormat="1" applyFont="1" applyBorder="1">
      <alignment/>
      <protection/>
    </xf>
    <xf numFmtId="3" fontId="23" fillId="0" borderId="0" xfId="75" applyNumberFormat="1" applyFont="1" applyBorder="1" applyAlignment="1">
      <alignment horizontal="right" indent="1"/>
      <protection/>
    </xf>
    <xf numFmtId="3" fontId="0" fillId="0" borderId="11" xfId="75" applyNumberFormat="1" applyFont="1" applyBorder="1" applyAlignment="1">
      <alignment horizontal="right" indent="1"/>
      <protection/>
    </xf>
    <xf numFmtId="3" fontId="25" fillId="0" borderId="0" xfId="75" applyNumberFormat="1" applyFont="1" applyAlignment="1">
      <alignment horizontal="center"/>
      <protection/>
    </xf>
    <xf numFmtId="0" fontId="25" fillId="0" borderId="0" xfId="76" applyFont="1" applyAlignment="1">
      <alignment horizontal="center" wrapText="1"/>
      <protection/>
    </xf>
    <xf numFmtId="3" fontId="23" fillId="0" borderId="0" xfId="75" applyNumberFormat="1" applyFont="1" applyAlignment="1">
      <alignment horizontal="center"/>
      <protection/>
    </xf>
    <xf numFmtId="3" fontId="23" fillId="0" borderId="0" xfId="76" applyNumberFormat="1" applyFont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10" xfId="58"/>
    <cellStyle name="Normal 10 2" xfId="59"/>
    <cellStyle name="Normal 10 3" xfId="60"/>
    <cellStyle name="Normal 12" xfId="61"/>
    <cellStyle name="Normal 12 2" xfId="62"/>
    <cellStyle name="Normal 12 3" xfId="63"/>
    <cellStyle name="Normal 2" xfId="64"/>
    <cellStyle name="Normal 2 2" xfId="65"/>
    <cellStyle name="Normal 2 2 2" xfId="66"/>
    <cellStyle name="Normal 2 2 2 2" xfId="67"/>
    <cellStyle name="Normal 2 2 3" xfId="68"/>
    <cellStyle name="Normal 2 3" xfId="69"/>
    <cellStyle name="Normal 2 3 2" xfId="70"/>
    <cellStyle name="Normal 3" xfId="71"/>
    <cellStyle name="Normal 4" xfId="72"/>
    <cellStyle name="Normal_EntidadesprogramasposgradoUNAM_20_abril" xfId="73"/>
    <cellStyle name="Normal_Maestria Doctorado por Programa" xfId="74"/>
    <cellStyle name="Normal_POBESC_3" xfId="75"/>
    <cellStyle name="Normal_poblac99" xfId="76"/>
    <cellStyle name="Normal_Programas Maestria y Doctorado" xfId="77"/>
    <cellStyle name="Nota" xfId="78"/>
    <cellStyle name="Percent" xfId="79"/>
    <cellStyle name="Porcentual 2" xfId="80"/>
    <cellStyle name="Porcentual 3" xfId="81"/>
    <cellStyle name="Salida" xfId="82"/>
    <cellStyle name="Título" xfId="83"/>
    <cellStyle name="Total" xfId="8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2\valida02\pobesc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SheetLayoutView="80" workbookViewId="0" topLeftCell="A1">
      <selection activeCell="A1" sqref="A1:H1"/>
    </sheetView>
  </sheetViews>
  <sheetFormatPr defaultColWidth="11.57421875" defaultRowHeight="12.75"/>
  <cols>
    <col min="1" max="1" width="73.00390625" style="1" customWidth="1"/>
    <col min="2" max="8" width="11.28125" style="1" customWidth="1"/>
    <col min="9" max="16384" width="11.421875" style="1" customWidth="1"/>
  </cols>
  <sheetData>
    <row r="1" spans="1:8" ht="12">
      <c r="A1" s="54" t="s">
        <v>0</v>
      </c>
      <c r="B1" s="54"/>
      <c r="C1" s="54"/>
      <c r="D1" s="54"/>
      <c r="E1" s="54"/>
      <c r="F1" s="54"/>
      <c r="G1" s="54"/>
      <c r="H1" s="54"/>
    </row>
    <row r="2" spans="1:8" ht="12">
      <c r="A2" s="54" t="s">
        <v>1</v>
      </c>
      <c r="B2" s="54"/>
      <c r="C2" s="54"/>
      <c r="D2" s="54"/>
      <c r="E2" s="54"/>
      <c r="F2" s="54"/>
      <c r="G2" s="54"/>
      <c r="H2" s="54"/>
    </row>
    <row r="3" spans="1:8" ht="12">
      <c r="A3" s="55" t="s">
        <v>2</v>
      </c>
      <c r="B3" s="55"/>
      <c r="C3" s="55"/>
      <c r="D3" s="55"/>
      <c r="E3" s="55"/>
      <c r="F3" s="55"/>
      <c r="G3" s="55"/>
      <c r="H3" s="55"/>
    </row>
    <row r="4" spans="1:8" ht="12">
      <c r="A4" s="2"/>
      <c r="B4" s="3"/>
      <c r="C4" s="3"/>
      <c r="D4" s="3"/>
      <c r="E4" s="3"/>
      <c r="F4" s="3"/>
      <c r="G4" s="3"/>
      <c r="H4" s="3"/>
    </row>
    <row r="5" spans="1:8" s="6" customFormat="1" ht="9.75">
      <c r="A5" s="4"/>
      <c r="B5" s="5"/>
      <c r="C5" s="5"/>
      <c r="D5" s="5"/>
      <c r="E5" s="5"/>
      <c r="F5" s="5"/>
      <c r="G5" s="5"/>
      <c r="H5" s="5"/>
    </row>
    <row r="6" spans="2:8" s="6" customFormat="1" ht="9.75">
      <c r="B6" s="52" t="s">
        <v>3</v>
      </c>
      <c r="C6" s="52"/>
      <c r="D6" s="52"/>
      <c r="E6" s="52" t="s">
        <v>4</v>
      </c>
      <c r="F6" s="52"/>
      <c r="G6" s="52"/>
      <c r="H6" s="53" t="s">
        <v>5</v>
      </c>
    </row>
    <row r="7" spans="1:8" s="6" customFormat="1" ht="9.75">
      <c r="A7" s="7" t="s">
        <v>6</v>
      </c>
      <c r="B7" s="7" t="s">
        <v>7</v>
      </c>
      <c r="C7" s="7" t="s">
        <v>8</v>
      </c>
      <c r="D7" s="7" t="s">
        <v>9</v>
      </c>
      <c r="E7" s="7" t="s">
        <v>7</v>
      </c>
      <c r="F7" s="7" t="s">
        <v>8</v>
      </c>
      <c r="G7" s="7" t="s">
        <v>9</v>
      </c>
      <c r="H7" s="53"/>
    </row>
    <row r="8" spans="1:8" ht="12">
      <c r="A8" s="8"/>
      <c r="B8" s="8"/>
      <c r="C8" s="8"/>
      <c r="D8" s="8"/>
      <c r="E8" s="8"/>
      <c r="F8" s="8"/>
      <c r="G8" s="8"/>
      <c r="H8" s="8"/>
    </row>
    <row r="10" spans="1:8" ht="12">
      <c r="A10" s="9" t="s">
        <v>10</v>
      </c>
      <c r="B10" s="10">
        <f aca="true" t="shared" si="0" ref="B10:H10">SUM(B11,B14,B17,B20,B23,B26,B30,B33)</f>
        <v>690</v>
      </c>
      <c r="C10" s="10">
        <f t="shared" si="0"/>
        <v>322</v>
      </c>
      <c r="D10" s="10">
        <f t="shared" si="0"/>
        <v>1012</v>
      </c>
      <c r="E10" s="10">
        <f t="shared" si="0"/>
        <v>1177</v>
      </c>
      <c r="F10" s="10">
        <f t="shared" si="0"/>
        <v>474</v>
      </c>
      <c r="G10" s="10">
        <f t="shared" si="0"/>
        <v>1651</v>
      </c>
      <c r="H10" s="10">
        <f t="shared" si="0"/>
        <v>2663</v>
      </c>
    </row>
    <row r="11" spans="1:8" ht="12">
      <c r="A11" s="11" t="s">
        <v>11</v>
      </c>
      <c r="B11" s="12">
        <f aca="true" t="shared" si="1" ref="B11:H11">SUM(B12:B13)</f>
        <v>14</v>
      </c>
      <c r="C11" s="12">
        <f t="shared" si="1"/>
        <v>10</v>
      </c>
      <c r="D11" s="12">
        <f t="shared" si="1"/>
        <v>24</v>
      </c>
      <c r="E11" s="12">
        <f t="shared" si="1"/>
        <v>55</v>
      </c>
      <c r="F11" s="12">
        <f t="shared" si="1"/>
        <v>31</v>
      </c>
      <c r="G11" s="12">
        <f t="shared" si="1"/>
        <v>86</v>
      </c>
      <c r="H11" s="12">
        <f t="shared" si="1"/>
        <v>110</v>
      </c>
    </row>
    <row r="12" spans="1:8" ht="12">
      <c r="A12" s="13" t="s">
        <v>12</v>
      </c>
      <c r="B12" s="14">
        <v>8</v>
      </c>
      <c r="C12" s="15">
        <v>5</v>
      </c>
      <c r="D12" s="16">
        <v>13</v>
      </c>
      <c r="E12" s="17">
        <v>14</v>
      </c>
      <c r="F12" s="17">
        <v>10</v>
      </c>
      <c r="G12" s="16">
        <v>24</v>
      </c>
      <c r="H12" s="18">
        <f>+G12+D12</f>
        <v>37</v>
      </c>
    </row>
    <row r="13" spans="1:8" ht="12">
      <c r="A13" s="13" t="s">
        <v>13</v>
      </c>
      <c r="B13" s="19">
        <v>6</v>
      </c>
      <c r="C13" s="17">
        <v>5</v>
      </c>
      <c r="D13" s="16">
        <v>11</v>
      </c>
      <c r="E13" s="17">
        <f>23+18</f>
        <v>41</v>
      </c>
      <c r="F13" s="17">
        <f>13+8</f>
        <v>21</v>
      </c>
      <c r="G13" s="16">
        <f>36+26</f>
        <v>62</v>
      </c>
      <c r="H13" s="18">
        <f>+G13+D13</f>
        <v>73</v>
      </c>
    </row>
    <row r="14" spans="1:8" ht="12">
      <c r="A14" s="20" t="s">
        <v>14</v>
      </c>
      <c r="B14" s="21">
        <f aca="true" t="shared" si="2" ref="B14:H14">SUM(B15:B16)</f>
        <v>403</v>
      </c>
      <c r="C14" s="21">
        <f t="shared" si="2"/>
        <v>169</v>
      </c>
      <c r="D14" s="21">
        <f t="shared" si="2"/>
        <v>572</v>
      </c>
      <c r="E14" s="21">
        <f t="shared" si="2"/>
        <v>595</v>
      </c>
      <c r="F14" s="21">
        <f t="shared" si="2"/>
        <v>218</v>
      </c>
      <c r="G14" s="21">
        <f t="shared" si="2"/>
        <v>813</v>
      </c>
      <c r="H14" s="21">
        <f t="shared" si="2"/>
        <v>1385</v>
      </c>
    </row>
    <row r="15" spans="1:8" ht="12">
      <c r="A15" s="22" t="s">
        <v>15</v>
      </c>
      <c r="B15" s="14">
        <v>346</v>
      </c>
      <c r="C15" s="14">
        <v>140</v>
      </c>
      <c r="D15" s="14">
        <v>486</v>
      </c>
      <c r="E15" s="14">
        <v>399</v>
      </c>
      <c r="F15" s="14">
        <v>144</v>
      </c>
      <c r="G15" s="14">
        <v>543</v>
      </c>
      <c r="H15" s="18">
        <f>+G15+D15</f>
        <v>1029</v>
      </c>
    </row>
    <row r="16" spans="1:8" ht="12">
      <c r="A16" s="22" t="s">
        <v>16</v>
      </c>
      <c r="B16" s="14">
        <v>57</v>
      </c>
      <c r="C16" s="14">
        <v>29</v>
      </c>
      <c r="D16" s="14">
        <v>86</v>
      </c>
      <c r="E16" s="14">
        <v>196</v>
      </c>
      <c r="F16" s="14">
        <v>74</v>
      </c>
      <c r="G16" s="14">
        <v>270</v>
      </c>
      <c r="H16" s="23">
        <f>+G16+D16</f>
        <v>356</v>
      </c>
    </row>
    <row r="17" spans="1:8" ht="12">
      <c r="A17" s="24" t="s">
        <v>17</v>
      </c>
      <c r="B17" s="21">
        <f aca="true" t="shared" si="3" ref="B17:H17">SUM(B18:B19)</f>
        <v>35</v>
      </c>
      <c r="C17" s="21">
        <f t="shared" si="3"/>
        <v>10</v>
      </c>
      <c r="D17" s="21">
        <f t="shared" si="3"/>
        <v>45</v>
      </c>
      <c r="E17" s="21">
        <f t="shared" si="3"/>
        <v>56</v>
      </c>
      <c r="F17" s="21">
        <f t="shared" si="3"/>
        <v>16</v>
      </c>
      <c r="G17" s="21">
        <f t="shared" si="3"/>
        <v>72</v>
      </c>
      <c r="H17" s="21">
        <f t="shared" si="3"/>
        <v>117</v>
      </c>
    </row>
    <row r="18" spans="1:8" ht="12">
      <c r="A18" s="13" t="s">
        <v>18</v>
      </c>
      <c r="B18" s="14">
        <v>28</v>
      </c>
      <c r="C18" s="15">
        <v>7</v>
      </c>
      <c r="D18" s="16">
        <v>35</v>
      </c>
      <c r="E18" s="15">
        <v>31</v>
      </c>
      <c r="F18" s="15">
        <v>5</v>
      </c>
      <c r="G18" s="16">
        <v>36</v>
      </c>
      <c r="H18" s="23">
        <f>+G18+D18</f>
        <v>71</v>
      </c>
    </row>
    <row r="19" spans="1:8" ht="12">
      <c r="A19" s="22" t="s">
        <v>19</v>
      </c>
      <c r="B19" s="14">
        <v>7</v>
      </c>
      <c r="C19" s="15">
        <v>3</v>
      </c>
      <c r="D19" s="16">
        <v>10</v>
      </c>
      <c r="E19" s="15">
        <v>25</v>
      </c>
      <c r="F19" s="15">
        <v>11</v>
      </c>
      <c r="G19" s="16">
        <v>36</v>
      </c>
      <c r="H19" s="23">
        <f>+G19+D19</f>
        <v>46</v>
      </c>
    </row>
    <row r="20" spans="1:8" ht="12">
      <c r="A20" s="20" t="s">
        <v>20</v>
      </c>
      <c r="B20" s="12">
        <f aca="true" t="shared" si="4" ref="B20:H20">SUM(B21:B22)</f>
        <v>77</v>
      </c>
      <c r="C20" s="12">
        <f t="shared" si="4"/>
        <v>34</v>
      </c>
      <c r="D20" s="12">
        <f t="shared" si="4"/>
        <v>111</v>
      </c>
      <c r="E20" s="12">
        <f t="shared" si="4"/>
        <v>87</v>
      </c>
      <c r="F20" s="12">
        <f t="shared" si="4"/>
        <v>45</v>
      </c>
      <c r="G20" s="12">
        <f t="shared" si="4"/>
        <v>132</v>
      </c>
      <c r="H20" s="12">
        <f t="shared" si="4"/>
        <v>243</v>
      </c>
    </row>
    <row r="21" spans="1:8" ht="12">
      <c r="A21" s="13" t="s">
        <v>21</v>
      </c>
      <c r="B21" s="14">
        <v>59</v>
      </c>
      <c r="C21" s="15">
        <v>28</v>
      </c>
      <c r="D21" s="16">
        <v>87</v>
      </c>
      <c r="E21" s="15">
        <v>44</v>
      </c>
      <c r="F21" s="15">
        <v>20</v>
      </c>
      <c r="G21" s="16">
        <v>64</v>
      </c>
      <c r="H21" s="23">
        <f>+G21+D21</f>
        <v>151</v>
      </c>
    </row>
    <row r="22" spans="1:8" ht="12">
      <c r="A22" s="13" t="s">
        <v>22</v>
      </c>
      <c r="B22" s="14">
        <v>18</v>
      </c>
      <c r="C22" s="15">
        <v>6</v>
      </c>
      <c r="D22" s="16">
        <v>24</v>
      </c>
      <c r="E22" s="15">
        <v>43</v>
      </c>
      <c r="F22" s="15">
        <v>25</v>
      </c>
      <c r="G22" s="16">
        <v>68</v>
      </c>
      <c r="H22" s="23">
        <f>+G22+D22</f>
        <v>92</v>
      </c>
    </row>
    <row r="23" spans="1:8" ht="12">
      <c r="A23" s="20" t="s">
        <v>23</v>
      </c>
      <c r="B23" s="21">
        <f aca="true" t="shared" si="5" ref="B23:H23">SUM(B24:B25)</f>
        <v>34</v>
      </c>
      <c r="C23" s="21">
        <f t="shared" si="5"/>
        <v>48</v>
      </c>
      <c r="D23" s="21">
        <f t="shared" si="5"/>
        <v>82</v>
      </c>
      <c r="E23" s="21">
        <f t="shared" si="5"/>
        <v>102</v>
      </c>
      <c r="F23" s="21">
        <f t="shared" si="5"/>
        <v>70</v>
      </c>
      <c r="G23" s="21">
        <f t="shared" si="5"/>
        <v>172</v>
      </c>
      <c r="H23" s="21">
        <f t="shared" si="5"/>
        <v>254</v>
      </c>
    </row>
    <row r="24" spans="1:8" ht="12">
      <c r="A24" s="13" t="s">
        <v>24</v>
      </c>
      <c r="B24" s="14">
        <v>27</v>
      </c>
      <c r="C24" s="15">
        <v>27</v>
      </c>
      <c r="D24" s="16">
        <v>54</v>
      </c>
      <c r="E24" s="15">
        <v>34</v>
      </c>
      <c r="F24" s="15">
        <v>32</v>
      </c>
      <c r="G24" s="16">
        <v>66</v>
      </c>
      <c r="H24" s="23">
        <f>+G24+D24</f>
        <v>120</v>
      </c>
    </row>
    <row r="25" spans="1:8" ht="12">
      <c r="A25" s="13" t="s">
        <v>25</v>
      </c>
      <c r="B25" s="14">
        <v>7</v>
      </c>
      <c r="C25" s="15">
        <v>21</v>
      </c>
      <c r="D25" s="16">
        <v>28</v>
      </c>
      <c r="E25" s="15">
        <v>68</v>
      </c>
      <c r="F25" s="15">
        <v>38</v>
      </c>
      <c r="G25" s="16">
        <v>106</v>
      </c>
      <c r="H25" s="23">
        <f>+G25+D25</f>
        <v>134</v>
      </c>
    </row>
    <row r="26" spans="1:8" ht="12">
      <c r="A26" s="24" t="s">
        <v>26</v>
      </c>
      <c r="B26" s="21">
        <f aca="true" t="shared" si="6" ref="B26:H26">SUM(B27:B29)</f>
        <v>46</v>
      </c>
      <c r="C26" s="21">
        <f t="shared" si="6"/>
        <v>15</v>
      </c>
      <c r="D26" s="21">
        <f t="shared" si="6"/>
        <v>61</v>
      </c>
      <c r="E26" s="21">
        <f t="shared" si="6"/>
        <v>93</v>
      </c>
      <c r="F26" s="21">
        <f t="shared" si="6"/>
        <v>26</v>
      </c>
      <c r="G26" s="21">
        <f t="shared" si="6"/>
        <v>119</v>
      </c>
      <c r="H26" s="21">
        <f t="shared" si="6"/>
        <v>180</v>
      </c>
    </row>
    <row r="27" spans="1:8" ht="12">
      <c r="A27" s="13" t="s">
        <v>27</v>
      </c>
      <c r="B27" s="14">
        <v>30</v>
      </c>
      <c r="C27" s="14">
        <v>9</v>
      </c>
      <c r="D27" s="16">
        <v>39</v>
      </c>
      <c r="E27" s="25">
        <v>48</v>
      </c>
      <c r="F27" s="25">
        <v>16</v>
      </c>
      <c r="G27" s="16">
        <v>64</v>
      </c>
      <c r="H27" s="23">
        <f>+G27+D27</f>
        <v>103</v>
      </c>
    </row>
    <row r="28" spans="1:8" ht="12">
      <c r="A28" s="13" t="s">
        <v>28</v>
      </c>
      <c r="B28" s="14">
        <v>7</v>
      </c>
      <c r="C28" s="14">
        <v>4</v>
      </c>
      <c r="D28" s="16">
        <v>11</v>
      </c>
      <c r="E28" s="23">
        <v>2</v>
      </c>
      <c r="F28" s="23">
        <v>3</v>
      </c>
      <c r="G28" s="16">
        <v>5</v>
      </c>
      <c r="H28" s="23">
        <f>+G28+D28</f>
        <v>16</v>
      </c>
    </row>
    <row r="29" spans="1:8" ht="12">
      <c r="A29" s="13" t="s">
        <v>29</v>
      </c>
      <c r="B29" s="14">
        <v>9</v>
      </c>
      <c r="C29" s="15">
        <v>2</v>
      </c>
      <c r="D29" s="16">
        <v>11</v>
      </c>
      <c r="E29" s="15">
        <v>43</v>
      </c>
      <c r="F29" s="15">
        <v>7</v>
      </c>
      <c r="G29" s="16">
        <v>50</v>
      </c>
      <c r="H29" s="23">
        <f>+G29+D29</f>
        <v>61</v>
      </c>
    </row>
    <row r="30" spans="1:8" ht="12">
      <c r="A30" s="26" t="s">
        <v>30</v>
      </c>
      <c r="B30" s="12">
        <f aca="true" t="shared" si="7" ref="B30:H30">SUM(B31:B32)</f>
        <v>70</v>
      </c>
      <c r="C30" s="12">
        <f t="shared" si="7"/>
        <v>28</v>
      </c>
      <c r="D30" s="12">
        <f t="shared" si="7"/>
        <v>98</v>
      </c>
      <c r="E30" s="12">
        <f t="shared" si="7"/>
        <v>180</v>
      </c>
      <c r="F30" s="12">
        <f t="shared" si="7"/>
        <v>61</v>
      </c>
      <c r="G30" s="12">
        <f t="shared" si="7"/>
        <v>241</v>
      </c>
      <c r="H30" s="12">
        <f t="shared" si="7"/>
        <v>339</v>
      </c>
    </row>
    <row r="31" spans="1:8" ht="12">
      <c r="A31" s="13" t="s">
        <v>31</v>
      </c>
      <c r="B31" s="14">
        <v>51</v>
      </c>
      <c r="C31" s="15">
        <v>22</v>
      </c>
      <c r="D31" s="16">
        <v>73</v>
      </c>
      <c r="E31" s="15">
        <v>102</v>
      </c>
      <c r="F31" s="15">
        <v>29</v>
      </c>
      <c r="G31" s="16">
        <v>131</v>
      </c>
      <c r="H31" s="23">
        <f>+G31+D31</f>
        <v>204</v>
      </c>
    </row>
    <row r="32" spans="1:8" ht="12">
      <c r="A32" s="22" t="s">
        <v>32</v>
      </c>
      <c r="B32" s="14">
        <v>19</v>
      </c>
      <c r="C32" s="15">
        <v>6</v>
      </c>
      <c r="D32" s="16">
        <v>25</v>
      </c>
      <c r="E32" s="15">
        <v>78</v>
      </c>
      <c r="F32" s="15">
        <v>32</v>
      </c>
      <c r="G32" s="16">
        <v>110</v>
      </c>
      <c r="H32" s="23">
        <f>+G32+D32</f>
        <v>135</v>
      </c>
    </row>
    <row r="33" spans="1:8" ht="12">
      <c r="A33" s="20" t="s">
        <v>33</v>
      </c>
      <c r="B33" s="27">
        <v>11</v>
      </c>
      <c r="C33" s="27">
        <v>8</v>
      </c>
      <c r="D33" s="28">
        <v>19</v>
      </c>
      <c r="E33" s="27">
        <v>9</v>
      </c>
      <c r="F33" s="27">
        <v>7</v>
      </c>
      <c r="G33" s="28">
        <v>16</v>
      </c>
      <c r="H33" s="29">
        <f>+G33+D33</f>
        <v>35</v>
      </c>
    </row>
    <row r="34" spans="1:8" ht="12" hidden="1">
      <c r="A34" s="30" t="s">
        <v>34</v>
      </c>
      <c r="B34" s="14">
        <f aca="true" t="shared" si="8" ref="B34:H34">SUM(B12,B15,B18,B21,B24,B27:B28,B31,B33)</f>
        <v>567</v>
      </c>
      <c r="C34" s="14">
        <f t="shared" si="8"/>
        <v>250</v>
      </c>
      <c r="D34" s="14">
        <f t="shared" si="8"/>
        <v>817</v>
      </c>
      <c r="E34" s="14">
        <f t="shared" si="8"/>
        <v>683</v>
      </c>
      <c r="F34" s="14">
        <f t="shared" si="8"/>
        <v>266</v>
      </c>
      <c r="G34" s="14">
        <f t="shared" si="8"/>
        <v>949</v>
      </c>
      <c r="H34" s="14">
        <f t="shared" si="8"/>
        <v>1766</v>
      </c>
    </row>
    <row r="35" spans="1:8" ht="12" hidden="1">
      <c r="A35" s="30" t="s">
        <v>35</v>
      </c>
      <c r="B35" s="14">
        <f aca="true" t="shared" si="9" ref="B35:H35">SUM(B13,B16,B19,B22,B25,B29,B32)</f>
        <v>123</v>
      </c>
      <c r="C35" s="15">
        <f t="shared" si="9"/>
        <v>72</v>
      </c>
      <c r="D35" s="15">
        <f t="shared" si="9"/>
        <v>195</v>
      </c>
      <c r="E35" s="15">
        <f t="shared" si="9"/>
        <v>494</v>
      </c>
      <c r="F35" s="15">
        <f t="shared" si="9"/>
        <v>208</v>
      </c>
      <c r="G35" s="15">
        <f t="shared" si="9"/>
        <v>702</v>
      </c>
      <c r="H35" s="15">
        <f t="shared" si="9"/>
        <v>897</v>
      </c>
    </row>
    <row r="36" spans="1:8" ht="12" hidden="1">
      <c r="A36" s="30" t="s">
        <v>36</v>
      </c>
      <c r="B36" s="14">
        <f aca="true" t="shared" si="10" ref="B36:H36">SUM(B34:B35)</f>
        <v>690</v>
      </c>
      <c r="C36" s="15">
        <f t="shared" si="10"/>
        <v>322</v>
      </c>
      <c r="D36" s="15">
        <f t="shared" si="10"/>
        <v>1012</v>
      </c>
      <c r="E36" s="15">
        <f t="shared" si="10"/>
        <v>1177</v>
      </c>
      <c r="F36" s="15">
        <f t="shared" si="10"/>
        <v>474</v>
      </c>
      <c r="G36" s="15">
        <f t="shared" si="10"/>
        <v>1651</v>
      </c>
      <c r="H36" s="15">
        <f t="shared" si="10"/>
        <v>2663</v>
      </c>
    </row>
    <row r="37" spans="2:8" ht="12">
      <c r="B37" s="31"/>
      <c r="C37" s="31"/>
      <c r="D37" s="31"/>
      <c r="E37" s="31"/>
      <c r="F37" s="31"/>
      <c r="G37" s="31"/>
      <c r="H37" s="31"/>
    </row>
    <row r="38" spans="1:8" ht="12">
      <c r="A38" s="32" t="s">
        <v>37</v>
      </c>
      <c r="B38" s="27">
        <f aca="true" t="shared" si="11" ref="B38:H38">SUM(B39,B40,B41,B42,B45,B49,B52,B55,B58,B61,B64)</f>
        <v>594</v>
      </c>
      <c r="C38" s="27">
        <f t="shared" si="11"/>
        <v>745</v>
      </c>
      <c r="D38" s="27">
        <f t="shared" si="11"/>
        <v>1339</v>
      </c>
      <c r="E38" s="27">
        <f t="shared" si="11"/>
        <v>1163</v>
      </c>
      <c r="F38" s="27">
        <f t="shared" si="11"/>
        <v>1714</v>
      </c>
      <c r="G38" s="27">
        <f t="shared" si="11"/>
        <v>2877</v>
      </c>
      <c r="H38" s="27">
        <f t="shared" si="11"/>
        <v>4216</v>
      </c>
    </row>
    <row r="39" spans="1:8" ht="12">
      <c r="A39" s="20" t="s">
        <v>38</v>
      </c>
      <c r="B39" s="29">
        <v>54</v>
      </c>
      <c r="C39" s="29">
        <v>56</v>
      </c>
      <c r="D39" s="21">
        <v>110</v>
      </c>
      <c r="E39" s="29">
        <v>222</v>
      </c>
      <c r="F39" s="29">
        <v>303</v>
      </c>
      <c r="G39" s="21">
        <v>525</v>
      </c>
      <c r="H39" s="21">
        <f>SUM(D39,G39)</f>
        <v>635</v>
      </c>
    </row>
    <row r="40" spans="1:8" ht="12">
      <c r="A40" s="20" t="s">
        <v>39</v>
      </c>
      <c r="B40" s="29">
        <v>8</v>
      </c>
      <c r="C40" s="29">
        <v>21</v>
      </c>
      <c r="D40" s="21">
        <v>29</v>
      </c>
      <c r="E40" s="29">
        <v>13</v>
      </c>
      <c r="F40" s="29">
        <v>17</v>
      </c>
      <c r="G40" s="21">
        <v>30</v>
      </c>
      <c r="H40" s="21">
        <f>SUM(D40,G40)</f>
        <v>59</v>
      </c>
    </row>
    <row r="41" spans="1:8" ht="12">
      <c r="A41" s="20" t="s">
        <v>40</v>
      </c>
      <c r="B41" s="29">
        <v>2</v>
      </c>
      <c r="C41" s="29">
        <v>13</v>
      </c>
      <c r="D41" s="21">
        <v>15</v>
      </c>
      <c r="E41" s="29">
        <v>7</v>
      </c>
      <c r="F41" s="29">
        <v>42</v>
      </c>
      <c r="G41" s="21">
        <v>49</v>
      </c>
      <c r="H41" s="21">
        <f>SUM(D41,G41)</f>
        <v>64</v>
      </c>
    </row>
    <row r="42" spans="1:8" s="9" customFormat="1" ht="12">
      <c r="A42" s="24" t="s">
        <v>41</v>
      </c>
      <c r="B42" s="29">
        <f aca="true" t="shared" si="12" ref="B42:H42">SUM(B43:B44)</f>
        <v>85</v>
      </c>
      <c r="C42" s="29">
        <f t="shared" si="12"/>
        <v>92</v>
      </c>
      <c r="D42" s="29">
        <f t="shared" si="12"/>
        <v>177</v>
      </c>
      <c r="E42" s="29">
        <f t="shared" si="12"/>
        <v>155</v>
      </c>
      <c r="F42" s="29">
        <f t="shared" si="12"/>
        <v>199</v>
      </c>
      <c r="G42" s="29">
        <f t="shared" si="12"/>
        <v>354</v>
      </c>
      <c r="H42" s="29">
        <f t="shared" si="12"/>
        <v>531</v>
      </c>
    </row>
    <row r="43" spans="1:8" ht="12">
      <c r="A43" s="13" t="s">
        <v>42</v>
      </c>
      <c r="B43" s="23">
        <v>62</v>
      </c>
      <c r="C43" s="15">
        <v>65</v>
      </c>
      <c r="D43" s="16">
        <v>127</v>
      </c>
      <c r="E43" s="14">
        <v>75</v>
      </c>
      <c r="F43" s="15">
        <v>93</v>
      </c>
      <c r="G43" s="16">
        <v>168</v>
      </c>
      <c r="H43" s="23">
        <f>+G43+D43</f>
        <v>295</v>
      </c>
    </row>
    <row r="44" spans="1:8" ht="12">
      <c r="A44" s="13" t="s">
        <v>43</v>
      </c>
      <c r="B44" s="23">
        <v>23</v>
      </c>
      <c r="C44" s="15">
        <v>27</v>
      </c>
      <c r="D44" s="16">
        <v>50</v>
      </c>
      <c r="E44" s="14">
        <v>80</v>
      </c>
      <c r="F44" s="15">
        <v>106</v>
      </c>
      <c r="G44" s="16">
        <v>186</v>
      </c>
      <c r="H44" s="23">
        <f>+G44+D44</f>
        <v>236</v>
      </c>
    </row>
    <row r="45" spans="1:8" ht="12">
      <c r="A45" s="20" t="s">
        <v>44</v>
      </c>
      <c r="B45" s="21">
        <f aca="true" t="shared" si="13" ref="B45:H45">SUM(B46:B48)</f>
        <v>82</v>
      </c>
      <c r="C45" s="21">
        <f t="shared" si="13"/>
        <v>85</v>
      </c>
      <c r="D45" s="21">
        <f t="shared" si="13"/>
        <v>167</v>
      </c>
      <c r="E45" s="21">
        <f t="shared" si="13"/>
        <v>80</v>
      </c>
      <c r="F45" s="21">
        <f t="shared" si="13"/>
        <v>142</v>
      </c>
      <c r="G45" s="21">
        <f t="shared" si="13"/>
        <v>222</v>
      </c>
      <c r="H45" s="21">
        <f t="shared" si="13"/>
        <v>389</v>
      </c>
    </row>
    <row r="46" spans="1:8" ht="12">
      <c r="A46" s="13" t="s">
        <v>45</v>
      </c>
      <c r="B46" s="23">
        <v>54</v>
      </c>
      <c r="C46" s="15">
        <v>49</v>
      </c>
      <c r="D46" s="16">
        <v>103</v>
      </c>
      <c r="E46" s="15">
        <v>43</v>
      </c>
      <c r="F46" s="15">
        <v>72</v>
      </c>
      <c r="G46" s="16">
        <v>115</v>
      </c>
      <c r="H46" s="23">
        <f>+G46+D46</f>
        <v>218</v>
      </c>
    </row>
    <row r="47" spans="1:8" ht="12">
      <c r="A47" s="22" t="s">
        <v>46</v>
      </c>
      <c r="B47" s="23">
        <v>24</v>
      </c>
      <c r="C47" s="15">
        <v>29</v>
      </c>
      <c r="D47" s="16">
        <v>53</v>
      </c>
      <c r="E47" s="15">
        <v>19</v>
      </c>
      <c r="F47" s="15">
        <v>41</v>
      </c>
      <c r="G47" s="16">
        <v>60</v>
      </c>
      <c r="H47" s="23">
        <f>+G47+D47</f>
        <v>113</v>
      </c>
    </row>
    <row r="48" spans="1:8" ht="12">
      <c r="A48" s="13" t="s">
        <v>47</v>
      </c>
      <c r="B48" s="23">
        <v>4</v>
      </c>
      <c r="C48" s="23">
        <v>7</v>
      </c>
      <c r="D48" s="16">
        <v>11</v>
      </c>
      <c r="E48" s="23">
        <v>18</v>
      </c>
      <c r="F48" s="23">
        <v>29</v>
      </c>
      <c r="G48" s="16">
        <v>47</v>
      </c>
      <c r="H48" s="23">
        <f>+G48+D48</f>
        <v>58</v>
      </c>
    </row>
    <row r="49" spans="1:8" ht="12">
      <c r="A49" s="20" t="s">
        <v>48</v>
      </c>
      <c r="B49" s="21">
        <f aca="true" t="shared" si="14" ref="B49:H49">SUM(B50:B51)</f>
        <v>97</v>
      </c>
      <c r="C49" s="21">
        <f t="shared" si="14"/>
        <v>101</v>
      </c>
      <c r="D49" s="21">
        <f t="shared" si="14"/>
        <v>198</v>
      </c>
      <c r="E49" s="21">
        <f t="shared" si="14"/>
        <v>118</v>
      </c>
      <c r="F49" s="21">
        <f t="shared" si="14"/>
        <v>182</v>
      </c>
      <c r="G49" s="21">
        <f t="shared" si="14"/>
        <v>300</v>
      </c>
      <c r="H49" s="21">
        <f t="shared" si="14"/>
        <v>498</v>
      </c>
    </row>
    <row r="50" spans="1:8" ht="12">
      <c r="A50" s="13" t="s">
        <v>49</v>
      </c>
      <c r="B50" s="23">
        <v>76</v>
      </c>
      <c r="C50" s="23">
        <v>79</v>
      </c>
      <c r="D50" s="16">
        <v>155</v>
      </c>
      <c r="E50" s="23">
        <v>88</v>
      </c>
      <c r="F50" s="23">
        <v>141</v>
      </c>
      <c r="G50" s="16">
        <v>229</v>
      </c>
      <c r="H50" s="23">
        <f>+G50+D50</f>
        <v>384</v>
      </c>
    </row>
    <row r="51" spans="1:8" ht="12">
      <c r="A51" s="22" t="s">
        <v>50</v>
      </c>
      <c r="B51" s="23">
        <v>21</v>
      </c>
      <c r="C51" s="23">
        <v>22</v>
      </c>
      <c r="D51" s="16">
        <v>43</v>
      </c>
      <c r="E51" s="23">
        <v>30</v>
      </c>
      <c r="F51" s="23">
        <v>41</v>
      </c>
      <c r="G51" s="16">
        <v>71</v>
      </c>
      <c r="H51" s="23">
        <f>+G51+D51</f>
        <v>114</v>
      </c>
    </row>
    <row r="52" spans="1:8" ht="12">
      <c r="A52" s="20" t="s">
        <v>51</v>
      </c>
      <c r="B52" s="21">
        <f aca="true" t="shared" si="15" ref="B52:H52">SUM(B53:B54)</f>
        <v>65</v>
      </c>
      <c r="C52" s="21">
        <f t="shared" si="15"/>
        <v>44</v>
      </c>
      <c r="D52" s="21">
        <f t="shared" si="15"/>
        <v>109</v>
      </c>
      <c r="E52" s="21">
        <f t="shared" si="15"/>
        <v>146</v>
      </c>
      <c r="F52" s="21">
        <f t="shared" si="15"/>
        <v>103</v>
      </c>
      <c r="G52" s="21">
        <f t="shared" si="15"/>
        <v>249</v>
      </c>
      <c r="H52" s="21">
        <f t="shared" si="15"/>
        <v>358</v>
      </c>
    </row>
    <row r="53" spans="1:8" ht="12">
      <c r="A53" s="13" t="s">
        <v>52</v>
      </c>
      <c r="B53" s="23">
        <v>38</v>
      </c>
      <c r="C53" s="23">
        <v>22</v>
      </c>
      <c r="D53" s="16">
        <v>60</v>
      </c>
      <c r="E53" s="23">
        <v>67</v>
      </c>
      <c r="F53" s="23">
        <v>52</v>
      </c>
      <c r="G53" s="16">
        <v>119</v>
      </c>
      <c r="H53" s="23">
        <f>+G53+D53</f>
        <v>179</v>
      </c>
    </row>
    <row r="54" spans="1:8" ht="12">
      <c r="A54" s="13" t="s">
        <v>53</v>
      </c>
      <c r="B54" s="23">
        <v>27</v>
      </c>
      <c r="C54" s="23">
        <v>22</v>
      </c>
      <c r="D54" s="16">
        <v>49</v>
      </c>
      <c r="E54" s="23">
        <v>79</v>
      </c>
      <c r="F54" s="23">
        <v>51</v>
      </c>
      <c r="G54" s="16">
        <v>130</v>
      </c>
      <c r="H54" s="23">
        <f>+G54+D54</f>
        <v>179</v>
      </c>
    </row>
    <row r="55" spans="1:8" ht="12">
      <c r="A55" s="20" t="s">
        <v>54</v>
      </c>
      <c r="B55" s="21">
        <f aca="true" t="shared" si="16" ref="B55:H55">SUM(B56:B57)</f>
        <v>45</v>
      </c>
      <c r="C55" s="21">
        <f t="shared" si="16"/>
        <v>149</v>
      </c>
      <c r="D55" s="21">
        <f t="shared" si="16"/>
        <v>194</v>
      </c>
      <c r="E55" s="21">
        <f t="shared" si="16"/>
        <v>121</v>
      </c>
      <c r="F55" s="21">
        <f t="shared" si="16"/>
        <v>293</v>
      </c>
      <c r="G55" s="21">
        <f t="shared" si="16"/>
        <v>414</v>
      </c>
      <c r="H55" s="21">
        <f t="shared" si="16"/>
        <v>608</v>
      </c>
    </row>
    <row r="56" spans="1:8" ht="12">
      <c r="A56" s="22" t="s">
        <v>55</v>
      </c>
      <c r="B56" s="23">
        <v>30</v>
      </c>
      <c r="C56" s="23">
        <v>108</v>
      </c>
      <c r="D56" s="16">
        <v>138</v>
      </c>
      <c r="E56" s="23">
        <v>21</v>
      </c>
      <c r="F56" s="23">
        <v>94</v>
      </c>
      <c r="G56" s="16">
        <v>115</v>
      </c>
      <c r="H56" s="23">
        <f>+G56+D56</f>
        <v>253</v>
      </c>
    </row>
    <row r="57" spans="1:8" ht="12">
      <c r="A57" s="22" t="s">
        <v>56</v>
      </c>
      <c r="B57" s="23">
        <v>15</v>
      </c>
      <c r="C57" s="23">
        <v>41</v>
      </c>
      <c r="D57" s="16">
        <v>56</v>
      </c>
      <c r="E57" s="23">
        <v>100</v>
      </c>
      <c r="F57" s="23">
        <v>199</v>
      </c>
      <c r="G57" s="16">
        <v>299</v>
      </c>
      <c r="H57" s="23">
        <f>+G57+D57</f>
        <v>355</v>
      </c>
    </row>
    <row r="58" spans="1:8" ht="12">
      <c r="A58" s="20" t="s">
        <v>57</v>
      </c>
      <c r="B58" s="21">
        <f aca="true" t="shared" si="17" ref="B58:H58">SUM(B59:B60)</f>
        <v>94</v>
      </c>
      <c r="C58" s="21">
        <f t="shared" si="17"/>
        <v>108</v>
      </c>
      <c r="D58" s="21">
        <f t="shared" si="17"/>
        <v>202</v>
      </c>
      <c r="E58" s="21">
        <f t="shared" si="17"/>
        <v>225</v>
      </c>
      <c r="F58" s="21">
        <f t="shared" si="17"/>
        <v>288</v>
      </c>
      <c r="G58" s="21">
        <f t="shared" si="17"/>
        <v>513</v>
      </c>
      <c r="H58" s="21">
        <f t="shared" si="17"/>
        <v>715</v>
      </c>
    </row>
    <row r="59" spans="1:8" ht="12">
      <c r="A59" s="13" t="s">
        <v>58</v>
      </c>
      <c r="B59" s="23">
        <v>54</v>
      </c>
      <c r="C59" s="23">
        <v>65</v>
      </c>
      <c r="D59" s="16">
        <v>119</v>
      </c>
      <c r="E59" s="23">
        <v>96</v>
      </c>
      <c r="F59" s="23">
        <v>129</v>
      </c>
      <c r="G59" s="16">
        <v>225</v>
      </c>
      <c r="H59" s="23">
        <f>+G59+D59</f>
        <v>344</v>
      </c>
    </row>
    <row r="60" spans="1:8" ht="12">
      <c r="A60" s="13" t="s">
        <v>59</v>
      </c>
      <c r="B60" s="23">
        <v>40</v>
      </c>
      <c r="C60" s="23">
        <v>43</v>
      </c>
      <c r="D60" s="16">
        <v>83</v>
      </c>
      <c r="E60" s="23">
        <v>129</v>
      </c>
      <c r="F60" s="23">
        <v>159</v>
      </c>
      <c r="G60" s="16">
        <v>288</v>
      </c>
      <c r="H60" s="23">
        <f>+G60+D60</f>
        <v>371</v>
      </c>
    </row>
    <row r="61" spans="1:8" ht="12">
      <c r="A61" s="20" t="s">
        <v>60</v>
      </c>
      <c r="B61" s="21">
        <f aca="true" t="shared" si="18" ref="B61:H61">SUM(B62:B63)</f>
        <v>45</v>
      </c>
      <c r="C61" s="21">
        <f t="shared" si="18"/>
        <v>50</v>
      </c>
      <c r="D61" s="21">
        <f t="shared" si="18"/>
        <v>95</v>
      </c>
      <c r="E61" s="21">
        <f t="shared" si="18"/>
        <v>55</v>
      </c>
      <c r="F61" s="21">
        <f t="shared" si="18"/>
        <v>81</v>
      </c>
      <c r="G61" s="21">
        <f t="shared" si="18"/>
        <v>136</v>
      </c>
      <c r="H61" s="21">
        <f t="shared" si="18"/>
        <v>231</v>
      </c>
    </row>
    <row r="62" spans="1:8" ht="12">
      <c r="A62" s="13" t="s">
        <v>61</v>
      </c>
      <c r="B62" s="23">
        <v>35</v>
      </c>
      <c r="C62" s="23">
        <v>43</v>
      </c>
      <c r="D62" s="16">
        <v>78</v>
      </c>
      <c r="E62" s="23">
        <v>30</v>
      </c>
      <c r="F62" s="23">
        <v>56</v>
      </c>
      <c r="G62" s="16">
        <v>86</v>
      </c>
      <c r="H62" s="23">
        <f>+G62+D62</f>
        <v>164</v>
      </c>
    </row>
    <row r="63" spans="1:8" ht="12">
      <c r="A63" s="13" t="s">
        <v>62</v>
      </c>
      <c r="B63" s="23">
        <v>10</v>
      </c>
      <c r="C63" s="23">
        <v>7</v>
      </c>
      <c r="D63" s="16">
        <v>17</v>
      </c>
      <c r="E63" s="23">
        <v>25</v>
      </c>
      <c r="F63" s="23">
        <v>25</v>
      </c>
      <c r="G63" s="16">
        <v>50</v>
      </c>
      <c r="H63" s="23">
        <f>+G63+D63</f>
        <v>67</v>
      </c>
    </row>
    <row r="64" spans="1:8" ht="12">
      <c r="A64" s="20" t="s">
        <v>33</v>
      </c>
      <c r="B64" s="29">
        <v>17</v>
      </c>
      <c r="C64" s="29">
        <v>26</v>
      </c>
      <c r="D64" s="28">
        <v>43</v>
      </c>
      <c r="E64" s="29">
        <v>21</v>
      </c>
      <c r="F64" s="29">
        <v>64</v>
      </c>
      <c r="G64" s="28">
        <v>85</v>
      </c>
      <c r="H64" s="29">
        <f>+G64+D64</f>
        <v>128</v>
      </c>
    </row>
    <row r="65" spans="1:8" ht="12" hidden="1">
      <c r="A65" s="30" t="s">
        <v>34</v>
      </c>
      <c r="B65" s="14">
        <f aca="true" t="shared" si="19" ref="B65:H65">SUM(B40,B41,B43,B46,B47,B50,B53,B56,B59,B62,B64)</f>
        <v>400</v>
      </c>
      <c r="C65" s="14">
        <f t="shared" si="19"/>
        <v>520</v>
      </c>
      <c r="D65" s="14">
        <f t="shared" si="19"/>
        <v>920</v>
      </c>
      <c r="E65" s="14">
        <f t="shared" si="19"/>
        <v>480</v>
      </c>
      <c r="F65" s="14">
        <f t="shared" si="19"/>
        <v>801</v>
      </c>
      <c r="G65" s="14">
        <f t="shared" si="19"/>
        <v>1281</v>
      </c>
      <c r="H65" s="14">
        <f t="shared" si="19"/>
        <v>2201</v>
      </c>
    </row>
    <row r="66" spans="1:8" ht="12" hidden="1">
      <c r="A66" s="30" t="s">
        <v>35</v>
      </c>
      <c r="B66" s="14">
        <f aca="true" t="shared" si="20" ref="B66:H66">SUM(B39,B44,B48,B51,B54,B57,B60,B63)</f>
        <v>194</v>
      </c>
      <c r="C66" s="15">
        <f t="shared" si="20"/>
        <v>225</v>
      </c>
      <c r="D66" s="15">
        <f t="shared" si="20"/>
        <v>419</v>
      </c>
      <c r="E66" s="15">
        <f t="shared" si="20"/>
        <v>683</v>
      </c>
      <c r="F66" s="15">
        <f t="shared" si="20"/>
        <v>913</v>
      </c>
      <c r="G66" s="15">
        <f t="shared" si="20"/>
        <v>1596</v>
      </c>
      <c r="H66" s="15">
        <f t="shared" si="20"/>
        <v>2015</v>
      </c>
    </row>
    <row r="67" spans="1:8" ht="12" hidden="1">
      <c r="A67" s="30" t="s">
        <v>36</v>
      </c>
      <c r="B67" s="14">
        <f aca="true" t="shared" si="21" ref="B67:H67">SUM(B65:B66)</f>
        <v>594</v>
      </c>
      <c r="C67" s="15">
        <f t="shared" si="21"/>
        <v>745</v>
      </c>
      <c r="D67" s="15">
        <f t="shared" si="21"/>
        <v>1339</v>
      </c>
      <c r="E67" s="15">
        <f t="shared" si="21"/>
        <v>1163</v>
      </c>
      <c r="F67" s="15">
        <f t="shared" si="21"/>
        <v>1714</v>
      </c>
      <c r="G67" s="15">
        <f t="shared" si="21"/>
        <v>2877</v>
      </c>
      <c r="H67" s="15">
        <f t="shared" si="21"/>
        <v>4216</v>
      </c>
    </row>
    <row r="68" spans="1:8" ht="12">
      <c r="A68" s="33"/>
      <c r="B68" s="34"/>
      <c r="C68" s="34"/>
      <c r="D68" s="34"/>
      <c r="E68" s="31"/>
      <c r="F68" s="34"/>
      <c r="G68" s="34"/>
      <c r="H68" s="34"/>
    </row>
    <row r="69" spans="1:8" ht="12">
      <c r="A69" s="32" t="s">
        <v>63</v>
      </c>
      <c r="B69" s="35">
        <f aca="true" t="shared" si="22" ref="B69:H69">SUM(B70,B71,B74,B79,B86,B90,B93,B96,B99)</f>
        <v>1010</v>
      </c>
      <c r="C69" s="35">
        <f t="shared" si="22"/>
        <v>898</v>
      </c>
      <c r="D69" s="35">
        <f t="shared" si="22"/>
        <v>1908</v>
      </c>
      <c r="E69" s="35">
        <f t="shared" si="22"/>
        <v>1284</v>
      </c>
      <c r="F69" s="35">
        <f t="shared" si="22"/>
        <v>1271</v>
      </c>
      <c r="G69" s="35">
        <f t="shared" si="22"/>
        <v>2555</v>
      </c>
      <c r="H69" s="35">
        <f t="shared" si="22"/>
        <v>4463</v>
      </c>
    </row>
    <row r="70" spans="1:8" ht="12">
      <c r="A70" s="20" t="s">
        <v>64</v>
      </c>
      <c r="B70" s="29">
        <v>4</v>
      </c>
      <c r="C70" s="29">
        <v>20</v>
      </c>
      <c r="D70" s="29">
        <v>24</v>
      </c>
      <c r="E70" s="29">
        <v>23</v>
      </c>
      <c r="F70" s="29">
        <v>61</v>
      </c>
      <c r="G70" s="29">
        <v>84</v>
      </c>
      <c r="H70" s="29">
        <f>SUM(D70,G70)</f>
        <v>108</v>
      </c>
    </row>
    <row r="71" spans="1:8" ht="12">
      <c r="A71" s="20" t="s">
        <v>65</v>
      </c>
      <c r="B71" s="21">
        <f aca="true" t="shared" si="23" ref="B71:H71">SUM(B72:B73)</f>
        <v>28</v>
      </c>
      <c r="C71" s="21">
        <f t="shared" si="23"/>
        <v>24</v>
      </c>
      <c r="D71" s="21">
        <f t="shared" si="23"/>
        <v>52</v>
      </c>
      <c r="E71" s="21">
        <f t="shared" si="23"/>
        <v>49</v>
      </c>
      <c r="F71" s="21">
        <f t="shared" si="23"/>
        <v>75</v>
      </c>
      <c r="G71" s="21">
        <f t="shared" si="23"/>
        <v>124</v>
      </c>
      <c r="H71" s="21">
        <f t="shared" si="23"/>
        <v>176</v>
      </c>
    </row>
    <row r="72" spans="1:8" ht="12">
      <c r="A72" s="13" t="s">
        <v>66</v>
      </c>
      <c r="B72" s="23">
        <v>16</v>
      </c>
      <c r="C72" s="23">
        <v>13</v>
      </c>
      <c r="D72" s="16">
        <v>29</v>
      </c>
      <c r="E72" s="23">
        <v>9</v>
      </c>
      <c r="F72" s="23">
        <v>10</v>
      </c>
      <c r="G72" s="16">
        <v>19</v>
      </c>
      <c r="H72" s="23">
        <f>+G72+D72</f>
        <v>48</v>
      </c>
    </row>
    <row r="73" spans="1:8" ht="12">
      <c r="A73" s="13" t="s">
        <v>67</v>
      </c>
      <c r="B73" s="23">
        <v>12</v>
      </c>
      <c r="C73" s="23">
        <v>11</v>
      </c>
      <c r="D73" s="16">
        <v>23</v>
      </c>
      <c r="E73" s="23">
        <v>40</v>
      </c>
      <c r="F73" s="23">
        <v>65</v>
      </c>
      <c r="G73" s="16">
        <v>105</v>
      </c>
      <c r="H73" s="23">
        <f>+G73+D73</f>
        <v>128</v>
      </c>
    </row>
    <row r="74" spans="1:8" ht="12">
      <c r="A74" s="20" t="s">
        <v>68</v>
      </c>
      <c r="B74" s="21">
        <f aca="true" t="shared" si="24" ref="B74:H74">SUM(B75:B78)</f>
        <v>352</v>
      </c>
      <c r="C74" s="21">
        <f t="shared" si="24"/>
        <v>330</v>
      </c>
      <c r="D74" s="21">
        <f t="shared" si="24"/>
        <v>682</v>
      </c>
      <c r="E74" s="21">
        <f t="shared" si="24"/>
        <v>437</v>
      </c>
      <c r="F74" s="21">
        <f t="shared" si="24"/>
        <v>477</v>
      </c>
      <c r="G74" s="21">
        <f t="shared" si="24"/>
        <v>914</v>
      </c>
      <c r="H74" s="21">
        <f t="shared" si="24"/>
        <v>1596</v>
      </c>
    </row>
    <row r="75" spans="1:8" ht="12">
      <c r="A75" s="36" t="s">
        <v>69</v>
      </c>
      <c r="B75" s="23">
        <v>201</v>
      </c>
      <c r="C75" s="23">
        <v>218</v>
      </c>
      <c r="D75" s="16">
        <v>419</v>
      </c>
      <c r="E75" s="23">
        <v>263</v>
      </c>
      <c r="F75" s="23">
        <v>318</v>
      </c>
      <c r="G75" s="16">
        <v>581</v>
      </c>
      <c r="H75" s="23">
        <f>+G75+D75</f>
        <v>1000</v>
      </c>
    </row>
    <row r="76" spans="1:8" ht="12">
      <c r="A76" s="36" t="s">
        <v>70</v>
      </c>
      <c r="B76" s="23">
        <v>28</v>
      </c>
      <c r="C76" s="23">
        <v>22</v>
      </c>
      <c r="D76" s="16">
        <v>50</v>
      </c>
      <c r="E76" s="23">
        <v>37</v>
      </c>
      <c r="F76" s="23">
        <v>40</v>
      </c>
      <c r="G76" s="16">
        <v>77</v>
      </c>
      <c r="H76" s="23">
        <f>+G76+D76</f>
        <v>127</v>
      </c>
    </row>
    <row r="77" spans="1:8" ht="12">
      <c r="A77" s="36" t="s">
        <v>71</v>
      </c>
      <c r="B77" s="23">
        <v>80</v>
      </c>
      <c r="C77" s="23">
        <v>74</v>
      </c>
      <c r="D77" s="16">
        <v>154</v>
      </c>
      <c r="E77" s="23">
        <v>117</v>
      </c>
      <c r="F77" s="23">
        <v>103</v>
      </c>
      <c r="G77" s="16">
        <v>220</v>
      </c>
      <c r="H77" s="23">
        <f>+G77+D77</f>
        <v>374</v>
      </c>
    </row>
    <row r="78" spans="1:8" ht="12">
      <c r="A78" s="36" t="s">
        <v>72</v>
      </c>
      <c r="B78" s="23">
        <v>43</v>
      </c>
      <c r="C78" s="23">
        <v>16</v>
      </c>
      <c r="D78" s="16">
        <v>59</v>
      </c>
      <c r="E78" s="23">
        <v>20</v>
      </c>
      <c r="F78" s="23">
        <v>16</v>
      </c>
      <c r="G78" s="16">
        <v>36</v>
      </c>
      <c r="H78" s="23">
        <f>+G78+D78</f>
        <v>95</v>
      </c>
    </row>
    <row r="79" spans="1:8" ht="12">
      <c r="A79" s="20" t="s">
        <v>73</v>
      </c>
      <c r="B79" s="21">
        <f aca="true" t="shared" si="25" ref="B79:G79">SUM(B80:B85)</f>
        <v>74</v>
      </c>
      <c r="C79" s="21">
        <f t="shared" si="25"/>
        <v>78</v>
      </c>
      <c r="D79" s="21">
        <f t="shared" si="25"/>
        <v>152</v>
      </c>
      <c r="E79" s="21">
        <f t="shared" si="25"/>
        <v>116</v>
      </c>
      <c r="F79" s="21">
        <f t="shared" si="25"/>
        <v>105</v>
      </c>
      <c r="G79" s="21">
        <f t="shared" si="25"/>
        <v>221</v>
      </c>
      <c r="H79" s="21">
        <f>SUM(D79,G79)</f>
        <v>373</v>
      </c>
    </row>
    <row r="80" spans="1:8" ht="12">
      <c r="A80" s="37" t="s">
        <v>74</v>
      </c>
      <c r="B80" s="18">
        <v>5</v>
      </c>
      <c r="C80" s="16">
        <v>3</v>
      </c>
      <c r="D80" s="16">
        <v>8</v>
      </c>
      <c r="E80" s="16">
        <v>4</v>
      </c>
      <c r="F80" s="16">
        <v>8</v>
      </c>
      <c r="G80" s="16">
        <v>12</v>
      </c>
      <c r="H80" s="16">
        <f>SUM(D80,G80)</f>
        <v>20</v>
      </c>
    </row>
    <row r="81" spans="1:8" ht="12">
      <c r="A81" s="13" t="s">
        <v>75</v>
      </c>
      <c r="B81" s="14">
        <v>10</v>
      </c>
      <c r="C81" s="14">
        <v>13</v>
      </c>
      <c r="D81" s="16">
        <v>23</v>
      </c>
      <c r="E81" s="23">
        <v>17</v>
      </c>
      <c r="F81" s="23">
        <v>23</v>
      </c>
      <c r="G81" s="16">
        <v>40</v>
      </c>
      <c r="H81" s="14">
        <f>+G81+D81</f>
        <v>63</v>
      </c>
    </row>
    <row r="82" spans="1:8" ht="12">
      <c r="A82" s="13" t="s">
        <v>76</v>
      </c>
      <c r="B82" s="14">
        <v>10</v>
      </c>
      <c r="C82" s="14">
        <v>8</v>
      </c>
      <c r="D82" s="16">
        <v>18</v>
      </c>
      <c r="E82" s="23">
        <v>13</v>
      </c>
      <c r="F82" s="23">
        <v>5</v>
      </c>
      <c r="G82" s="16">
        <v>18</v>
      </c>
      <c r="H82" s="14">
        <f>+G82+D82</f>
        <v>36</v>
      </c>
    </row>
    <row r="83" spans="1:8" ht="12">
      <c r="A83" s="13" t="s">
        <v>77</v>
      </c>
      <c r="B83" s="14">
        <v>21</v>
      </c>
      <c r="C83" s="14">
        <v>19</v>
      </c>
      <c r="D83" s="16">
        <v>40</v>
      </c>
      <c r="E83" s="23">
        <v>12</v>
      </c>
      <c r="F83" s="23">
        <v>12</v>
      </c>
      <c r="G83" s="16">
        <v>24</v>
      </c>
      <c r="H83" s="14">
        <f>+G83+D83</f>
        <v>64</v>
      </c>
    </row>
    <row r="84" spans="1:8" ht="12">
      <c r="A84" s="13" t="s">
        <v>78</v>
      </c>
      <c r="B84" s="14">
        <v>5</v>
      </c>
      <c r="C84" s="14">
        <v>6</v>
      </c>
      <c r="D84" s="16">
        <v>11</v>
      </c>
      <c r="E84" s="23">
        <v>10</v>
      </c>
      <c r="F84" s="23">
        <v>6</v>
      </c>
      <c r="G84" s="16">
        <v>16</v>
      </c>
      <c r="H84" s="14">
        <f>+G84+D84</f>
        <v>27</v>
      </c>
    </row>
    <row r="85" spans="1:8" ht="12">
      <c r="A85" s="13" t="s">
        <v>79</v>
      </c>
      <c r="B85" s="23">
        <v>23</v>
      </c>
      <c r="C85" s="23">
        <v>29</v>
      </c>
      <c r="D85" s="16">
        <v>52</v>
      </c>
      <c r="E85" s="23">
        <v>60</v>
      </c>
      <c r="F85" s="23">
        <v>51</v>
      </c>
      <c r="G85" s="16">
        <v>111</v>
      </c>
      <c r="H85" s="14">
        <f>+G85+D85</f>
        <v>163</v>
      </c>
    </row>
    <row r="86" spans="1:8" ht="12">
      <c r="A86" s="20" t="s">
        <v>80</v>
      </c>
      <c r="B86" s="35">
        <f aca="true" t="shared" si="26" ref="B86:H86">SUM(B87:B89)</f>
        <v>371</v>
      </c>
      <c r="C86" s="35">
        <f t="shared" si="26"/>
        <v>306</v>
      </c>
      <c r="D86" s="35">
        <f t="shared" si="26"/>
        <v>677</v>
      </c>
      <c r="E86" s="35">
        <f t="shared" si="26"/>
        <v>310</v>
      </c>
      <c r="F86" s="35">
        <f t="shared" si="26"/>
        <v>312</v>
      </c>
      <c r="G86" s="35">
        <f t="shared" si="26"/>
        <v>622</v>
      </c>
      <c r="H86" s="35">
        <f t="shared" si="26"/>
        <v>1299</v>
      </c>
    </row>
    <row r="87" spans="1:8" ht="12">
      <c r="A87" s="13" t="s">
        <v>81</v>
      </c>
      <c r="B87" s="14">
        <v>320</v>
      </c>
      <c r="C87" s="14">
        <v>275</v>
      </c>
      <c r="D87" s="16">
        <v>595</v>
      </c>
      <c r="E87" s="23">
        <v>238</v>
      </c>
      <c r="F87" s="23">
        <v>253</v>
      </c>
      <c r="G87" s="16">
        <v>491</v>
      </c>
      <c r="H87" s="14">
        <f>+G87+D87</f>
        <v>1086</v>
      </c>
    </row>
    <row r="88" spans="1:8" ht="12">
      <c r="A88" s="13" t="s">
        <v>82</v>
      </c>
      <c r="B88" s="14">
        <v>12</v>
      </c>
      <c r="C88" s="14">
        <v>16</v>
      </c>
      <c r="D88" s="16">
        <v>28</v>
      </c>
      <c r="E88" s="23">
        <v>5</v>
      </c>
      <c r="F88" s="23">
        <v>11</v>
      </c>
      <c r="G88" s="16">
        <v>16</v>
      </c>
      <c r="H88" s="14">
        <f>+G88+D88</f>
        <v>44</v>
      </c>
    </row>
    <row r="89" spans="1:8" ht="12">
      <c r="A89" s="13" t="s">
        <v>83</v>
      </c>
      <c r="B89" s="14">
        <v>39</v>
      </c>
      <c r="C89" s="14">
        <v>15</v>
      </c>
      <c r="D89" s="16">
        <v>54</v>
      </c>
      <c r="E89" s="23">
        <v>67</v>
      </c>
      <c r="F89" s="23">
        <v>48</v>
      </c>
      <c r="G89" s="16">
        <v>115</v>
      </c>
      <c r="H89" s="14">
        <f>+G89+D89</f>
        <v>169</v>
      </c>
    </row>
    <row r="90" spans="1:8" ht="12">
      <c r="A90" s="11" t="s">
        <v>84</v>
      </c>
      <c r="B90" s="21">
        <f aca="true" t="shared" si="27" ref="B90:H90">SUM(B91:B92)</f>
        <v>76</v>
      </c>
      <c r="C90" s="21">
        <f t="shared" si="27"/>
        <v>46</v>
      </c>
      <c r="D90" s="21">
        <f t="shared" si="27"/>
        <v>122</v>
      </c>
      <c r="E90" s="21">
        <f t="shared" si="27"/>
        <v>210</v>
      </c>
      <c r="F90" s="21">
        <f t="shared" si="27"/>
        <v>101</v>
      </c>
      <c r="G90" s="21">
        <f t="shared" si="27"/>
        <v>311</v>
      </c>
      <c r="H90" s="21">
        <f t="shared" si="27"/>
        <v>433</v>
      </c>
    </row>
    <row r="91" spans="1:8" ht="12">
      <c r="A91" s="13" t="s">
        <v>85</v>
      </c>
      <c r="B91" s="23">
        <v>47</v>
      </c>
      <c r="C91" s="23">
        <v>21</v>
      </c>
      <c r="D91" s="16">
        <v>68</v>
      </c>
      <c r="E91" s="23">
        <v>111</v>
      </c>
      <c r="F91" s="23">
        <v>56</v>
      </c>
      <c r="G91" s="16">
        <v>167</v>
      </c>
      <c r="H91" s="23">
        <f>+G91+D91</f>
        <v>235</v>
      </c>
    </row>
    <row r="92" spans="1:8" ht="12">
      <c r="A92" s="13" t="s">
        <v>86</v>
      </c>
      <c r="B92" s="23">
        <v>29</v>
      </c>
      <c r="C92" s="23">
        <v>25</v>
      </c>
      <c r="D92" s="16">
        <v>54</v>
      </c>
      <c r="E92" s="23">
        <v>99</v>
      </c>
      <c r="F92" s="23">
        <v>45</v>
      </c>
      <c r="G92" s="16">
        <v>144</v>
      </c>
      <c r="H92" s="23">
        <f>+G92+D92</f>
        <v>198</v>
      </c>
    </row>
    <row r="93" spans="1:8" ht="12">
      <c r="A93" s="20" t="s">
        <v>87</v>
      </c>
      <c r="B93" s="21">
        <f aca="true" t="shared" si="28" ref="B93:H93">SUM(B94:B95)</f>
        <v>58</v>
      </c>
      <c r="C93" s="21">
        <f t="shared" si="28"/>
        <v>53</v>
      </c>
      <c r="D93" s="21">
        <f t="shared" si="28"/>
        <v>111</v>
      </c>
      <c r="E93" s="21">
        <f t="shared" si="28"/>
        <v>64</v>
      </c>
      <c r="F93" s="21">
        <f t="shared" si="28"/>
        <v>90</v>
      </c>
      <c r="G93" s="21">
        <f t="shared" si="28"/>
        <v>154</v>
      </c>
      <c r="H93" s="21">
        <f t="shared" si="28"/>
        <v>265</v>
      </c>
    </row>
    <row r="94" spans="1:8" ht="12">
      <c r="A94" s="13" t="s">
        <v>88</v>
      </c>
      <c r="B94" s="23">
        <v>39</v>
      </c>
      <c r="C94" s="23">
        <v>32</v>
      </c>
      <c r="D94" s="16">
        <v>71</v>
      </c>
      <c r="E94" s="23">
        <v>34</v>
      </c>
      <c r="F94" s="23">
        <v>45</v>
      </c>
      <c r="G94" s="16">
        <v>79</v>
      </c>
      <c r="H94" s="23">
        <f>+G94+D94</f>
        <v>150</v>
      </c>
    </row>
    <row r="95" spans="1:8" ht="12">
      <c r="A95" s="13" t="s">
        <v>89</v>
      </c>
      <c r="B95" s="23">
        <v>19</v>
      </c>
      <c r="C95" s="23">
        <v>21</v>
      </c>
      <c r="D95" s="16">
        <v>40</v>
      </c>
      <c r="E95" s="23">
        <v>30</v>
      </c>
      <c r="F95" s="23">
        <v>45</v>
      </c>
      <c r="G95" s="16">
        <v>75</v>
      </c>
      <c r="H95" s="23">
        <f>+G95+D95</f>
        <v>115</v>
      </c>
    </row>
    <row r="96" spans="1:8" ht="12">
      <c r="A96" s="20" t="s">
        <v>90</v>
      </c>
      <c r="B96" s="21">
        <f aca="true" t="shared" si="29" ref="B96:H96">SUM(B97:B98)</f>
        <v>41</v>
      </c>
      <c r="C96" s="21">
        <f t="shared" si="29"/>
        <v>37</v>
      </c>
      <c r="D96" s="21">
        <f t="shared" si="29"/>
        <v>78</v>
      </c>
      <c r="E96" s="21">
        <f t="shared" si="29"/>
        <v>72</v>
      </c>
      <c r="F96" s="21">
        <f t="shared" si="29"/>
        <v>45</v>
      </c>
      <c r="G96" s="21">
        <f t="shared" si="29"/>
        <v>117</v>
      </c>
      <c r="H96" s="21">
        <f t="shared" si="29"/>
        <v>195</v>
      </c>
    </row>
    <row r="97" spans="1:8" ht="12">
      <c r="A97" s="13" t="s">
        <v>91</v>
      </c>
      <c r="B97" s="23">
        <v>19</v>
      </c>
      <c r="C97" s="23">
        <v>30</v>
      </c>
      <c r="D97" s="16">
        <v>49</v>
      </c>
      <c r="E97" s="23">
        <v>26</v>
      </c>
      <c r="F97" s="23">
        <v>13</v>
      </c>
      <c r="G97" s="16">
        <v>39</v>
      </c>
      <c r="H97" s="14">
        <f>+G97+D97</f>
        <v>88</v>
      </c>
    </row>
    <row r="98" spans="1:8" ht="12">
      <c r="A98" s="13" t="s">
        <v>92</v>
      </c>
      <c r="B98" s="23">
        <v>22</v>
      </c>
      <c r="C98" s="23">
        <v>7</v>
      </c>
      <c r="D98" s="16">
        <v>29</v>
      </c>
      <c r="E98" s="23">
        <v>46</v>
      </c>
      <c r="F98" s="23">
        <v>32</v>
      </c>
      <c r="G98" s="16">
        <v>78</v>
      </c>
      <c r="H98" s="14">
        <f>+G98+D98</f>
        <v>107</v>
      </c>
    </row>
    <row r="99" spans="1:8" ht="12">
      <c r="A99" s="20" t="s">
        <v>33</v>
      </c>
      <c r="B99" s="29">
        <v>6</v>
      </c>
      <c r="C99" s="29">
        <v>4</v>
      </c>
      <c r="D99" s="28">
        <v>10</v>
      </c>
      <c r="E99" s="29">
        <v>3</v>
      </c>
      <c r="F99" s="29">
        <v>5</v>
      </c>
      <c r="G99" s="28">
        <v>8</v>
      </c>
      <c r="H99" s="27">
        <f>+G99+D99</f>
        <v>18</v>
      </c>
    </row>
    <row r="100" spans="1:8" ht="12" hidden="1">
      <c r="A100" s="30" t="s">
        <v>34</v>
      </c>
      <c r="B100" s="14">
        <f aca="true" t="shared" si="30" ref="B100:H100">SUM(B70,B72,B75:B77,B80:B84,B87,B88,B91,B94,B97,B99)</f>
        <v>823</v>
      </c>
      <c r="C100" s="14">
        <f t="shared" si="30"/>
        <v>774</v>
      </c>
      <c r="D100" s="14">
        <f t="shared" si="30"/>
        <v>1597</v>
      </c>
      <c r="E100" s="14">
        <f t="shared" si="30"/>
        <v>922</v>
      </c>
      <c r="F100" s="14">
        <f t="shared" si="30"/>
        <v>969</v>
      </c>
      <c r="G100" s="14">
        <f t="shared" si="30"/>
        <v>1891</v>
      </c>
      <c r="H100" s="14">
        <f t="shared" si="30"/>
        <v>3488</v>
      </c>
    </row>
    <row r="101" spans="1:8" ht="12" hidden="1">
      <c r="A101" s="30" t="s">
        <v>35</v>
      </c>
      <c r="B101" s="14">
        <f aca="true" t="shared" si="31" ref="B101:H101">SUM(B73,B78,B85,B89,B92,B95,B98)</f>
        <v>187</v>
      </c>
      <c r="C101" s="15">
        <f t="shared" si="31"/>
        <v>124</v>
      </c>
      <c r="D101" s="15">
        <f t="shared" si="31"/>
        <v>311</v>
      </c>
      <c r="E101" s="15">
        <f t="shared" si="31"/>
        <v>362</v>
      </c>
      <c r="F101" s="15">
        <f t="shared" si="31"/>
        <v>302</v>
      </c>
      <c r="G101" s="15">
        <f t="shared" si="31"/>
        <v>664</v>
      </c>
      <c r="H101" s="15">
        <f t="shared" si="31"/>
        <v>975</v>
      </c>
    </row>
    <row r="102" spans="1:8" ht="12" hidden="1">
      <c r="A102" s="30" t="s">
        <v>36</v>
      </c>
      <c r="B102" s="14">
        <f aca="true" t="shared" si="32" ref="B102:H102">SUM(B100:B101)</f>
        <v>1010</v>
      </c>
      <c r="C102" s="15">
        <f t="shared" si="32"/>
        <v>898</v>
      </c>
      <c r="D102" s="15">
        <f t="shared" si="32"/>
        <v>1908</v>
      </c>
      <c r="E102" s="15">
        <f t="shared" si="32"/>
        <v>1284</v>
      </c>
      <c r="F102" s="15">
        <f t="shared" si="32"/>
        <v>1271</v>
      </c>
      <c r="G102" s="15">
        <f t="shared" si="32"/>
        <v>2555</v>
      </c>
      <c r="H102" s="15">
        <f t="shared" si="32"/>
        <v>4463</v>
      </c>
    </row>
    <row r="103" spans="1:8" ht="12">
      <c r="A103" s="33"/>
      <c r="B103" s="34"/>
      <c r="C103" s="34"/>
      <c r="D103" s="34"/>
      <c r="E103" s="34"/>
      <c r="F103" s="34"/>
      <c r="G103" s="34"/>
      <c r="H103" s="34"/>
    </row>
    <row r="104" spans="1:8" ht="12">
      <c r="A104" s="32" t="s">
        <v>93</v>
      </c>
      <c r="B104" s="35">
        <f aca="true" t="shared" si="33" ref="B104:G104">SUM(B105:B107,B110,B113,B116,B119,B122,B128,B125,B131,B135,B138,B141,B144)</f>
        <v>462</v>
      </c>
      <c r="C104" s="35">
        <f t="shared" si="33"/>
        <v>552</v>
      </c>
      <c r="D104" s="35">
        <f t="shared" si="33"/>
        <v>1014</v>
      </c>
      <c r="E104" s="35">
        <f t="shared" si="33"/>
        <v>745</v>
      </c>
      <c r="F104" s="35">
        <f t="shared" si="33"/>
        <v>942</v>
      </c>
      <c r="G104" s="35">
        <f t="shared" si="33"/>
        <v>1687</v>
      </c>
      <c r="H104" s="35">
        <f>+D104+G104</f>
        <v>2701</v>
      </c>
    </row>
    <row r="105" spans="1:8" ht="12">
      <c r="A105" s="38" t="s">
        <v>94</v>
      </c>
      <c r="B105" s="21">
        <v>65</v>
      </c>
      <c r="C105" s="21">
        <v>93</v>
      </c>
      <c r="D105" s="21">
        <v>158</v>
      </c>
      <c r="E105" s="21">
        <v>63</v>
      </c>
      <c r="F105" s="21">
        <v>66</v>
      </c>
      <c r="G105" s="21">
        <v>129</v>
      </c>
      <c r="H105" s="21">
        <f>SUM(D105,G105)</f>
        <v>287</v>
      </c>
    </row>
    <row r="106" spans="1:8" ht="12">
      <c r="A106" s="20" t="s">
        <v>33</v>
      </c>
      <c r="B106" s="21">
        <v>31</v>
      </c>
      <c r="C106" s="21">
        <v>30</v>
      </c>
      <c r="D106" s="21">
        <v>61</v>
      </c>
      <c r="E106" s="21">
        <v>21</v>
      </c>
      <c r="F106" s="21">
        <v>45</v>
      </c>
      <c r="G106" s="21">
        <v>66</v>
      </c>
      <c r="H106" s="21">
        <f>SUM(D106,G106)</f>
        <v>127</v>
      </c>
    </row>
    <row r="107" spans="1:8" ht="12">
      <c r="A107" s="39" t="s">
        <v>95</v>
      </c>
      <c r="B107" s="21">
        <f aca="true" t="shared" si="34" ref="B107:H107">SUM(B108:B109)</f>
        <v>70</v>
      </c>
      <c r="C107" s="21">
        <f t="shared" si="34"/>
        <v>48</v>
      </c>
      <c r="D107" s="21">
        <f t="shared" si="34"/>
        <v>118</v>
      </c>
      <c r="E107" s="21">
        <f t="shared" si="34"/>
        <v>70</v>
      </c>
      <c r="F107" s="21">
        <f t="shared" si="34"/>
        <v>56</v>
      </c>
      <c r="G107" s="21">
        <f t="shared" si="34"/>
        <v>126</v>
      </c>
      <c r="H107" s="21">
        <f t="shared" si="34"/>
        <v>244</v>
      </c>
    </row>
    <row r="108" spans="1:8" ht="12">
      <c r="A108" s="13" t="s">
        <v>96</v>
      </c>
      <c r="B108" s="23">
        <v>58</v>
      </c>
      <c r="C108" s="23">
        <v>43</v>
      </c>
      <c r="D108" s="16">
        <v>101</v>
      </c>
      <c r="E108" s="23">
        <v>67</v>
      </c>
      <c r="F108" s="23">
        <v>53</v>
      </c>
      <c r="G108" s="16">
        <v>120</v>
      </c>
      <c r="H108" s="23">
        <f>+G108+D108</f>
        <v>221</v>
      </c>
    </row>
    <row r="109" spans="1:8" ht="12">
      <c r="A109" s="13" t="s">
        <v>97</v>
      </c>
      <c r="B109" s="23">
        <v>12</v>
      </c>
      <c r="C109" s="23">
        <v>5</v>
      </c>
      <c r="D109" s="16">
        <v>17</v>
      </c>
      <c r="E109" s="23">
        <v>3</v>
      </c>
      <c r="F109" s="23">
        <v>3</v>
      </c>
      <c r="G109" s="16">
        <v>6</v>
      </c>
      <c r="H109" s="23">
        <f>+G109+D109</f>
        <v>23</v>
      </c>
    </row>
    <row r="110" spans="1:8" ht="12">
      <c r="A110" s="39" t="s">
        <v>98</v>
      </c>
      <c r="B110" s="21">
        <f aca="true" t="shared" si="35" ref="B110:H110">SUM(B111:B112)</f>
        <v>10</v>
      </c>
      <c r="C110" s="21">
        <f t="shared" si="35"/>
        <v>18</v>
      </c>
      <c r="D110" s="21">
        <f t="shared" si="35"/>
        <v>28</v>
      </c>
      <c r="E110" s="21">
        <f t="shared" si="35"/>
        <v>50</v>
      </c>
      <c r="F110" s="21">
        <f t="shared" si="35"/>
        <v>69</v>
      </c>
      <c r="G110" s="21">
        <f t="shared" si="35"/>
        <v>119</v>
      </c>
      <c r="H110" s="21">
        <f t="shared" si="35"/>
        <v>147</v>
      </c>
    </row>
    <row r="111" spans="1:8" ht="12">
      <c r="A111" s="13" t="s">
        <v>99</v>
      </c>
      <c r="B111" s="23">
        <v>6</v>
      </c>
      <c r="C111" s="23">
        <v>11</v>
      </c>
      <c r="D111" s="16">
        <v>17</v>
      </c>
      <c r="E111" s="23">
        <v>36</v>
      </c>
      <c r="F111" s="23">
        <v>58</v>
      </c>
      <c r="G111" s="16">
        <v>94</v>
      </c>
      <c r="H111" s="23">
        <f>+G111+D111</f>
        <v>111</v>
      </c>
    </row>
    <row r="112" spans="1:8" ht="12">
      <c r="A112" s="13" t="s">
        <v>100</v>
      </c>
      <c r="B112" s="23">
        <v>4</v>
      </c>
      <c r="C112" s="23">
        <v>7</v>
      </c>
      <c r="D112" s="16">
        <v>11</v>
      </c>
      <c r="E112" s="23">
        <v>14</v>
      </c>
      <c r="F112" s="23">
        <v>11</v>
      </c>
      <c r="G112" s="16">
        <v>25</v>
      </c>
      <c r="H112" s="23">
        <f>+G112+D112</f>
        <v>36</v>
      </c>
    </row>
    <row r="113" spans="1:8" ht="12">
      <c r="A113" s="39" t="s">
        <v>101</v>
      </c>
      <c r="B113" s="21">
        <f aca="true" t="shared" si="36" ref="B113:G113">SUM(B114:B115)</f>
        <v>20</v>
      </c>
      <c r="C113" s="21">
        <f t="shared" si="36"/>
        <v>12</v>
      </c>
      <c r="D113" s="21">
        <f t="shared" si="36"/>
        <v>32</v>
      </c>
      <c r="E113" s="21">
        <f t="shared" si="36"/>
        <v>22</v>
      </c>
      <c r="F113" s="21">
        <f t="shared" si="36"/>
        <v>26</v>
      </c>
      <c r="G113" s="21">
        <f t="shared" si="36"/>
        <v>48</v>
      </c>
      <c r="H113" s="21">
        <f>+G113+D113</f>
        <v>80</v>
      </c>
    </row>
    <row r="114" spans="1:8" ht="12">
      <c r="A114" s="13" t="s">
        <v>102</v>
      </c>
      <c r="B114" s="23">
        <v>16</v>
      </c>
      <c r="C114" s="23">
        <v>8</v>
      </c>
      <c r="D114" s="16">
        <v>24</v>
      </c>
      <c r="E114" s="23">
        <v>13</v>
      </c>
      <c r="F114" s="23">
        <v>10</v>
      </c>
      <c r="G114" s="16">
        <v>23</v>
      </c>
      <c r="H114" s="23">
        <f>+G114+D114</f>
        <v>47</v>
      </c>
    </row>
    <row r="115" spans="1:8" ht="12">
      <c r="A115" s="13" t="s">
        <v>103</v>
      </c>
      <c r="B115" s="23">
        <v>4</v>
      </c>
      <c r="C115" s="23">
        <v>4</v>
      </c>
      <c r="D115" s="16">
        <v>8</v>
      </c>
      <c r="E115" s="23">
        <v>9</v>
      </c>
      <c r="F115" s="23">
        <v>16</v>
      </c>
      <c r="G115" s="16">
        <v>25</v>
      </c>
      <c r="H115" s="23">
        <f>+G115+D115</f>
        <v>33</v>
      </c>
    </row>
    <row r="116" spans="1:8" ht="12">
      <c r="A116" s="40" t="s">
        <v>104</v>
      </c>
      <c r="B116" s="21">
        <f aca="true" t="shared" si="37" ref="B116:H116">SUM(B117:B118)</f>
        <v>46</v>
      </c>
      <c r="C116" s="21">
        <f t="shared" si="37"/>
        <v>29</v>
      </c>
      <c r="D116" s="21">
        <f t="shared" si="37"/>
        <v>75</v>
      </c>
      <c r="E116" s="21">
        <f t="shared" si="37"/>
        <v>127</v>
      </c>
      <c r="F116" s="21">
        <f t="shared" si="37"/>
        <v>66</v>
      </c>
      <c r="G116" s="21">
        <f t="shared" si="37"/>
        <v>193</v>
      </c>
      <c r="H116" s="21">
        <f t="shared" si="37"/>
        <v>268</v>
      </c>
    </row>
    <row r="117" spans="1:8" ht="12">
      <c r="A117" s="41" t="s">
        <v>105</v>
      </c>
      <c r="B117" s="23">
        <v>30</v>
      </c>
      <c r="C117" s="23">
        <v>25</v>
      </c>
      <c r="D117" s="16">
        <v>55</v>
      </c>
      <c r="E117" s="42">
        <v>63</v>
      </c>
      <c r="F117" s="42">
        <v>33</v>
      </c>
      <c r="G117" s="16">
        <v>96</v>
      </c>
      <c r="H117" s="23">
        <f>+G117+D117</f>
        <v>151</v>
      </c>
    </row>
    <row r="118" spans="1:8" ht="12">
      <c r="A118" s="41" t="s">
        <v>106</v>
      </c>
      <c r="B118" s="23">
        <v>16</v>
      </c>
      <c r="C118" s="23">
        <v>4</v>
      </c>
      <c r="D118" s="16">
        <v>20</v>
      </c>
      <c r="E118" s="42">
        <v>64</v>
      </c>
      <c r="F118" s="42">
        <v>33</v>
      </c>
      <c r="G118" s="16">
        <v>97</v>
      </c>
      <c r="H118" s="23">
        <f>+G118+D118</f>
        <v>117</v>
      </c>
    </row>
    <row r="119" spans="1:8" ht="12">
      <c r="A119" s="39" t="s">
        <v>107</v>
      </c>
      <c r="B119" s="21">
        <f aca="true" t="shared" si="38" ref="B119:H119">SUM(B120:B121)</f>
        <v>26</v>
      </c>
      <c r="C119" s="21">
        <f t="shared" si="38"/>
        <v>17</v>
      </c>
      <c r="D119" s="21">
        <f t="shared" si="38"/>
        <v>43</v>
      </c>
      <c r="E119" s="21">
        <f t="shared" si="38"/>
        <v>35</v>
      </c>
      <c r="F119" s="21">
        <f t="shared" si="38"/>
        <v>28</v>
      </c>
      <c r="G119" s="21">
        <f t="shared" si="38"/>
        <v>63</v>
      </c>
      <c r="H119" s="21">
        <f t="shared" si="38"/>
        <v>106</v>
      </c>
    </row>
    <row r="120" spans="1:8" ht="12">
      <c r="A120" s="13" t="s">
        <v>108</v>
      </c>
      <c r="B120" s="23">
        <v>17</v>
      </c>
      <c r="C120" s="42">
        <v>8</v>
      </c>
      <c r="D120" s="16">
        <v>25</v>
      </c>
      <c r="E120" s="42">
        <v>11</v>
      </c>
      <c r="F120" s="42">
        <v>13</v>
      </c>
      <c r="G120" s="16">
        <v>24</v>
      </c>
      <c r="H120" s="23">
        <f>+G120+D120</f>
        <v>49</v>
      </c>
    </row>
    <row r="121" spans="1:8" ht="12">
      <c r="A121" s="13" t="s">
        <v>109</v>
      </c>
      <c r="B121" s="23">
        <v>9</v>
      </c>
      <c r="C121" s="42">
        <v>9</v>
      </c>
      <c r="D121" s="16">
        <v>18</v>
      </c>
      <c r="E121" s="23">
        <v>24</v>
      </c>
      <c r="F121" s="23">
        <v>15</v>
      </c>
      <c r="G121" s="16">
        <v>39</v>
      </c>
      <c r="H121" s="23">
        <f>+G121+D121</f>
        <v>57</v>
      </c>
    </row>
    <row r="122" spans="1:8" ht="12">
      <c r="A122" s="39" t="s">
        <v>110</v>
      </c>
      <c r="B122" s="21">
        <f aca="true" t="shared" si="39" ref="B122:H122">SUM(B123:B124)</f>
        <v>25</v>
      </c>
      <c r="C122" s="21">
        <f t="shared" si="39"/>
        <v>41</v>
      </c>
      <c r="D122" s="21">
        <f t="shared" si="39"/>
        <v>66</v>
      </c>
      <c r="E122" s="21">
        <f t="shared" si="39"/>
        <v>78</v>
      </c>
      <c r="F122" s="21">
        <f t="shared" si="39"/>
        <v>89</v>
      </c>
      <c r="G122" s="21">
        <f t="shared" si="39"/>
        <v>167</v>
      </c>
      <c r="H122" s="21">
        <f t="shared" si="39"/>
        <v>233</v>
      </c>
    </row>
    <row r="123" spans="1:8" ht="12">
      <c r="A123" s="13" t="s">
        <v>111</v>
      </c>
      <c r="B123" s="23">
        <v>17</v>
      </c>
      <c r="C123" s="42">
        <v>25</v>
      </c>
      <c r="D123" s="16">
        <v>42</v>
      </c>
      <c r="E123" s="42">
        <v>45</v>
      </c>
      <c r="F123" s="42">
        <v>49</v>
      </c>
      <c r="G123" s="16">
        <v>94</v>
      </c>
      <c r="H123" s="23">
        <f>+G123+D123</f>
        <v>136</v>
      </c>
    </row>
    <row r="124" spans="1:8" ht="12">
      <c r="A124" s="13" t="s">
        <v>112</v>
      </c>
      <c r="B124" s="23">
        <v>8</v>
      </c>
      <c r="C124" s="42">
        <v>16</v>
      </c>
      <c r="D124" s="16">
        <v>24</v>
      </c>
      <c r="E124" s="42">
        <v>33</v>
      </c>
      <c r="F124" s="42">
        <v>40</v>
      </c>
      <c r="G124" s="16">
        <v>73</v>
      </c>
      <c r="H124" s="23">
        <f>+G124+D124</f>
        <v>97</v>
      </c>
    </row>
    <row r="125" spans="1:8" ht="12">
      <c r="A125" s="39" t="s">
        <v>113</v>
      </c>
      <c r="B125" s="21">
        <f aca="true" t="shared" si="40" ref="B125:H125">SUM(B126:B127)</f>
        <v>23</v>
      </c>
      <c r="C125" s="21">
        <f t="shared" si="40"/>
        <v>59</v>
      </c>
      <c r="D125" s="21">
        <f t="shared" si="40"/>
        <v>82</v>
      </c>
      <c r="E125" s="21">
        <f t="shared" si="40"/>
        <v>29</v>
      </c>
      <c r="F125" s="21">
        <f t="shared" si="40"/>
        <v>99</v>
      </c>
      <c r="G125" s="21">
        <f t="shared" si="40"/>
        <v>128</v>
      </c>
      <c r="H125" s="21">
        <f t="shared" si="40"/>
        <v>210</v>
      </c>
    </row>
    <row r="126" spans="1:8" ht="12">
      <c r="A126" s="13" t="s">
        <v>114</v>
      </c>
      <c r="B126" s="23">
        <v>17</v>
      </c>
      <c r="C126" s="42">
        <v>51</v>
      </c>
      <c r="D126" s="16">
        <v>68</v>
      </c>
      <c r="E126" s="42">
        <v>15</v>
      </c>
      <c r="F126" s="42">
        <v>47</v>
      </c>
      <c r="G126" s="16">
        <v>62</v>
      </c>
      <c r="H126" s="23">
        <f>+G126+D126</f>
        <v>130</v>
      </c>
    </row>
    <row r="127" spans="1:8" ht="12">
      <c r="A127" s="13" t="s">
        <v>115</v>
      </c>
      <c r="B127" s="23">
        <v>6</v>
      </c>
      <c r="C127" s="42">
        <v>8</v>
      </c>
      <c r="D127" s="16">
        <v>14</v>
      </c>
      <c r="E127" s="42">
        <v>14</v>
      </c>
      <c r="F127" s="42">
        <v>52</v>
      </c>
      <c r="G127" s="16">
        <v>66</v>
      </c>
      <c r="H127" s="23">
        <f>+G127+D127</f>
        <v>80</v>
      </c>
    </row>
    <row r="128" spans="1:8" ht="12">
      <c r="A128" s="39" t="s">
        <v>116</v>
      </c>
      <c r="B128" s="21">
        <f aca="true" t="shared" si="41" ref="B128:H128">SUM(B129:B130)</f>
        <v>20</v>
      </c>
      <c r="C128" s="21">
        <f t="shared" si="41"/>
        <v>31</v>
      </c>
      <c r="D128" s="21">
        <f t="shared" si="41"/>
        <v>51</v>
      </c>
      <c r="E128" s="21">
        <f t="shared" si="41"/>
        <v>53</v>
      </c>
      <c r="F128" s="21">
        <f t="shared" si="41"/>
        <v>77</v>
      </c>
      <c r="G128" s="21">
        <f t="shared" si="41"/>
        <v>130</v>
      </c>
      <c r="H128" s="21">
        <f t="shared" si="41"/>
        <v>181</v>
      </c>
    </row>
    <row r="129" spans="1:8" ht="12">
      <c r="A129" s="13" t="s">
        <v>117</v>
      </c>
      <c r="B129" s="23">
        <v>10</v>
      </c>
      <c r="C129" s="42">
        <v>23</v>
      </c>
      <c r="D129" s="16">
        <v>33</v>
      </c>
      <c r="E129" s="42">
        <v>30</v>
      </c>
      <c r="F129" s="42">
        <v>41</v>
      </c>
      <c r="G129" s="16">
        <v>71</v>
      </c>
      <c r="H129" s="23">
        <f>+G129+D129</f>
        <v>104</v>
      </c>
    </row>
    <row r="130" spans="1:8" ht="12">
      <c r="A130" s="13" t="s">
        <v>118</v>
      </c>
      <c r="B130" s="23">
        <v>10</v>
      </c>
      <c r="C130" s="42">
        <v>8</v>
      </c>
      <c r="D130" s="16">
        <v>18</v>
      </c>
      <c r="E130" s="42">
        <v>23</v>
      </c>
      <c r="F130" s="42">
        <v>36</v>
      </c>
      <c r="G130" s="16">
        <v>59</v>
      </c>
      <c r="H130" s="23">
        <f>+G130+D130</f>
        <v>77</v>
      </c>
    </row>
    <row r="131" spans="1:8" ht="12">
      <c r="A131" s="39" t="s">
        <v>119</v>
      </c>
      <c r="B131" s="21">
        <f aca="true" t="shared" si="42" ref="B131:H131">SUM(B132:B134)</f>
        <v>12</v>
      </c>
      <c r="C131" s="21">
        <f t="shared" si="42"/>
        <v>20</v>
      </c>
      <c r="D131" s="21">
        <f t="shared" si="42"/>
        <v>32</v>
      </c>
      <c r="E131" s="21">
        <f t="shared" si="42"/>
        <v>16</v>
      </c>
      <c r="F131" s="21">
        <f t="shared" si="42"/>
        <v>28</v>
      </c>
      <c r="G131" s="21">
        <f t="shared" si="42"/>
        <v>44</v>
      </c>
      <c r="H131" s="21">
        <f t="shared" si="42"/>
        <v>76</v>
      </c>
    </row>
    <row r="132" spans="1:8" ht="12">
      <c r="A132" s="13" t="s">
        <v>120</v>
      </c>
      <c r="B132" s="23">
        <v>5</v>
      </c>
      <c r="C132" s="23">
        <v>8</v>
      </c>
      <c r="D132" s="16">
        <v>13</v>
      </c>
      <c r="E132" s="23">
        <v>6</v>
      </c>
      <c r="F132" s="23">
        <v>12</v>
      </c>
      <c r="G132" s="16">
        <v>18</v>
      </c>
      <c r="H132" s="23">
        <f>+G132+D132</f>
        <v>31</v>
      </c>
    </row>
    <row r="133" spans="1:8" ht="12">
      <c r="A133" s="13" t="s">
        <v>121</v>
      </c>
      <c r="B133" s="23">
        <v>4</v>
      </c>
      <c r="C133" s="23">
        <v>7</v>
      </c>
      <c r="D133" s="16">
        <v>11</v>
      </c>
      <c r="E133" s="23">
        <v>5</v>
      </c>
      <c r="F133" s="23">
        <v>7</v>
      </c>
      <c r="G133" s="16">
        <v>12</v>
      </c>
      <c r="H133" s="23">
        <f>+G133+D133</f>
        <v>23</v>
      </c>
    </row>
    <row r="134" spans="1:8" ht="12">
      <c r="A134" s="13" t="s">
        <v>122</v>
      </c>
      <c r="B134" s="23">
        <v>3</v>
      </c>
      <c r="C134" s="23">
        <v>5</v>
      </c>
      <c r="D134" s="16">
        <v>8</v>
      </c>
      <c r="E134" s="23">
        <v>5</v>
      </c>
      <c r="F134" s="23">
        <v>9</v>
      </c>
      <c r="G134" s="16">
        <v>14</v>
      </c>
      <c r="H134" s="23">
        <f>+G134+D134</f>
        <v>22</v>
      </c>
    </row>
    <row r="135" spans="1:8" ht="12">
      <c r="A135" s="39" t="s">
        <v>123</v>
      </c>
      <c r="B135" s="29">
        <f aca="true" t="shared" si="43" ref="B135:H135">SUM(B136:B137)</f>
        <v>14</v>
      </c>
      <c r="C135" s="29">
        <f t="shared" si="43"/>
        <v>10</v>
      </c>
      <c r="D135" s="29">
        <f t="shared" si="43"/>
        <v>24</v>
      </c>
      <c r="E135" s="29">
        <f t="shared" si="43"/>
        <v>28</v>
      </c>
      <c r="F135" s="29">
        <f t="shared" si="43"/>
        <v>18</v>
      </c>
      <c r="G135" s="29">
        <f t="shared" si="43"/>
        <v>46</v>
      </c>
      <c r="H135" s="29">
        <f t="shared" si="43"/>
        <v>70</v>
      </c>
    </row>
    <row r="136" spans="1:8" ht="12">
      <c r="A136" s="22" t="s">
        <v>124</v>
      </c>
      <c r="B136" s="23">
        <v>13</v>
      </c>
      <c r="C136" s="42">
        <v>9</v>
      </c>
      <c r="D136" s="16">
        <v>22</v>
      </c>
      <c r="E136" s="42">
        <v>22</v>
      </c>
      <c r="F136" s="42">
        <v>12</v>
      </c>
      <c r="G136" s="16">
        <v>34</v>
      </c>
      <c r="H136" s="23">
        <f>+G136+D136</f>
        <v>56</v>
      </c>
    </row>
    <row r="137" spans="1:8" ht="12">
      <c r="A137" s="22" t="s">
        <v>125</v>
      </c>
      <c r="B137" s="23">
        <v>1</v>
      </c>
      <c r="C137" s="42">
        <v>1</v>
      </c>
      <c r="D137" s="16">
        <v>2</v>
      </c>
      <c r="E137" s="42">
        <v>6</v>
      </c>
      <c r="F137" s="42">
        <v>6</v>
      </c>
      <c r="G137" s="16">
        <v>12</v>
      </c>
      <c r="H137" s="23">
        <f>+G137+D137</f>
        <v>14</v>
      </c>
    </row>
    <row r="138" spans="1:8" ht="12">
      <c r="A138" s="40" t="s">
        <v>126</v>
      </c>
      <c r="B138" s="21">
        <f aca="true" t="shared" si="44" ref="B138:H138">SUM(B139:B140)</f>
        <v>40</v>
      </c>
      <c r="C138" s="21">
        <f t="shared" si="44"/>
        <v>89</v>
      </c>
      <c r="D138" s="21">
        <f t="shared" si="44"/>
        <v>129</v>
      </c>
      <c r="E138" s="21">
        <f t="shared" si="44"/>
        <v>86</v>
      </c>
      <c r="F138" s="21">
        <f t="shared" si="44"/>
        <v>223</v>
      </c>
      <c r="G138" s="21">
        <f t="shared" si="44"/>
        <v>309</v>
      </c>
      <c r="H138" s="21">
        <f t="shared" si="44"/>
        <v>438</v>
      </c>
    </row>
    <row r="139" spans="1:8" ht="12">
      <c r="A139" s="13" t="s">
        <v>127</v>
      </c>
      <c r="B139" s="23">
        <v>25</v>
      </c>
      <c r="C139" s="23">
        <v>62</v>
      </c>
      <c r="D139" s="16">
        <v>87</v>
      </c>
      <c r="E139" s="23">
        <v>51</v>
      </c>
      <c r="F139" s="23">
        <v>125</v>
      </c>
      <c r="G139" s="16">
        <v>176</v>
      </c>
      <c r="H139" s="23">
        <f>+G139+D139</f>
        <v>263</v>
      </c>
    </row>
    <row r="140" spans="1:8" ht="12">
      <c r="A140" s="13" t="s">
        <v>128</v>
      </c>
      <c r="B140" s="23">
        <v>15</v>
      </c>
      <c r="C140" s="23">
        <v>27</v>
      </c>
      <c r="D140" s="16">
        <v>42</v>
      </c>
      <c r="E140" s="23">
        <v>35</v>
      </c>
      <c r="F140" s="23">
        <v>98</v>
      </c>
      <c r="G140" s="16">
        <v>133</v>
      </c>
      <c r="H140" s="23">
        <f>+G140+D140</f>
        <v>175</v>
      </c>
    </row>
    <row r="141" spans="1:8" ht="12">
      <c r="A141" s="39" t="s">
        <v>129</v>
      </c>
      <c r="B141" s="21">
        <f aca="true" t="shared" si="45" ref="B141:H141">SUM(B142:B143)</f>
        <v>55</v>
      </c>
      <c r="C141" s="21">
        <f t="shared" si="45"/>
        <v>40</v>
      </c>
      <c r="D141" s="21">
        <f t="shared" si="45"/>
        <v>95</v>
      </c>
      <c r="E141" s="21">
        <f t="shared" si="45"/>
        <v>58</v>
      </c>
      <c r="F141" s="21">
        <f t="shared" si="45"/>
        <v>45</v>
      </c>
      <c r="G141" s="21">
        <f t="shared" si="45"/>
        <v>103</v>
      </c>
      <c r="H141" s="21">
        <f t="shared" si="45"/>
        <v>198</v>
      </c>
    </row>
    <row r="142" spans="1:8" ht="12">
      <c r="A142" s="13" t="s">
        <v>130</v>
      </c>
      <c r="B142" s="23">
        <v>49</v>
      </c>
      <c r="C142" s="23">
        <v>36</v>
      </c>
      <c r="D142" s="16">
        <v>85</v>
      </c>
      <c r="E142" s="23">
        <v>42</v>
      </c>
      <c r="F142" s="23">
        <v>22</v>
      </c>
      <c r="G142" s="16">
        <v>64</v>
      </c>
      <c r="H142" s="23">
        <f>+G142+D142</f>
        <v>149</v>
      </c>
    </row>
    <row r="143" spans="1:8" ht="12">
      <c r="A143" s="43" t="s">
        <v>131</v>
      </c>
      <c r="B143" s="23">
        <v>6</v>
      </c>
      <c r="C143" s="23">
        <v>4</v>
      </c>
      <c r="D143" s="16">
        <v>10</v>
      </c>
      <c r="E143" s="23">
        <v>16</v>
      </c>
      <c r="F143" s="23">
        <v>23</v>
      </c>
      <c r="G143" s="16">
        <v>39</v>
      </c>
      <c r="H143" s="23">
        <f>+G143+D143</f>
        <v>49</v>
      </c>
    </row>
    <row r="144" spans="1:8" ht="12">
      <c r="A144" s="44" t="s">
        <v>132</v>
      </c>
      <c r="B144" s="29">
        <v>5</v>
      </c>
      <c r="C144" s="29">
        <v>15</v>
      </c>
      <c r="D144" s="29">
        <v>20</v>
      </c>
      <c r="E144" s="29">
        <v>9</v>
      </c>
      <c r="F144" s="29">
        <v>7</v>
      </c>
      <c r="G144" s="29">
        <v>16</v>
      </c>
      <c r="H144" s="29">
        <f>SUM(D144+G144)</f>
        <v>36</v>
      </c>
    </row>
    <row r="145" spans="1:8" ht="12" hidden="1">
      <c r="A145" s="30" t="s">
        <v>34</v>
      </c>
      <c r="B145" s="14">
        <f aca="true" t="shared" si="46" ref="B145:H145">SUM(B105:B106,B108,B111,B114,B117,B120,B123,B126,B129,B132:B133,B136,B139,B142,B144)</f>
        <v>368</v>
      </c>
      <c r="C145" s="15">
        <f t="shared" si="46"/>
        <v>454</v>
      </c>
      <c r="D145" s="15">
        <f t="shared" si="46"/>
        <v>822</v>
      </c>
      <c r="E145" s="15">
        <f t="shared" si="46"/>
        <v>499</v>
      </c>
      <c r="F145" s="15">
        <f t="shared" si="46"/>
        <v>600</v>
      </c>
      <c r="G145" s="15">
        <f t="shared" si="46"/>
        <v>1099</v>
      </c>
      <c r="H145" s="15">
        <f t="shared" si="46"/>
        <v>1921</v>
      </c>
    </row>
    <row r="146" spans="1:8" ht="12" hidden="1">
      <c r="A146" s="30" t="s">
        <v>35</v>
      </c>
      <c r="B146" s="14">
        <f aca="true" t="shared" si="47" ref="B146:H146">SUM(B109,B112,B115,B118,B121,B124,B127,B130,B134,B137,B140,B143)</f>
        <v>94</v>
      </c>
      <c r="C146" s="15">
        <f t="shared" si="47"/>
        <v>98</v>
      </c>
      <c r="D146" s="15">
        <f t="shared" si="47"/>
        <v>192</v>
      </c>
      <c r="E146" s="15">
        <f t="shared" si="47"/>
        <v>246</v>
      </c>
      <c r="F146" s="15">
        <f t="shared" si="47"/>
        <v>342</v>
      </c>
      <c r="G146" s="15">
        <f t="shared" si="47"/>
        <v>588</v>
      </c>
      <c r="H146" s="15">
        <f t="shared" si="47"/>
        <v>780</v>
      </c>
    </row>
    <row r="147" spans="1:8" ht="12" hidden="1">
      <c r="A147" s="30" t="s">
        <v>36</v>
      </c>
      <c r="B147" s="14">
        <f aca="true" t="shared" si="48" ref="B147:H147">SUM(B145:B146)</f>
        <v>462</v>
      </c>
      <c r="C147" s="15">
        <f t="shared" si="48"/>
        <v>552</v>
      </c>
      <c r="D147" s="15">
        <f t="shared" si="48"/>
        <v>1014</v>
      </c>
      <c r="E147" s="15">
        <f t="shared" si="48"/>
        <v>745</v>
      </c>
      <c r="F147" s="15">
        <f t="shared" si="48"/>
        <v>942</v>
      </c>
      <c r="G147" s="15">
        <f t="shared" si="48"/>
        <v>1687</v>
      </c>
      <c r="H147" s="15">
        <f t="shared" si="48"/>
        <v>2701</v>
      </c>
    </row>
    <row r="148" spans="1:8" ht="12">
      <c r="A148" s="45"/>
      <c r="B148" s="14"/>
      <c r="C148" s="14"/>
      <c r="D148" s="14"/>
      <c r="E148" s="14"/>
      <c r="F148" s="14"/>
      <c r="G148" s="14"/>
      <c r="H148" s="14"/>
    </row>
    <row r="149" spans="1:8" s="48" customFormat="1" ht="12">
      <c r="A149" s="46"/>
      <c r="B149" s="47"/>
      <c r="C149" s="47"/>
      <c r="D149" s="47"/>
      <c r="E149" s="47"/>
      <c r="F149" s="47"/>
      <c r="G149" s="47"/>
      <c r="H149" s="47"/>
    </row>
    <row r="150" spans="1:8" s="48" customFormat="1" ht="12">
      <c r="A150" s="49" t="s">
        <v>133</v>
      </c>
      <c r="B150" s="50">
        <f aca="true" t="shared" si="49" ref="B150:H150">SUM(B34,B65,B100,B145)</f>
        <v>2158</v>
      </c>
      <c r="C150" s="50">
        <f t="shared" si="49"/>
        <v>1998</v>
      </c>
      <c r="D150" s="50">
        <f t="shared" si="49"/>
        <v>4156</v>
      </c>
      <c r="E150" s="50">
        <f t="shared" si="49"/>
        <v>2584</v>
      </c>
      <c r="F150" s="50">
        <f t="shared" si="49"/>
        <v>2636</v>
      </c>
      <c r="G150" s="50">
        <f t="shared" si="49"/>
        <v>5220</v>
      </c>
      <c r="H150" s="50">
        <f t="shared" si="49"/>
        <v>9376</v>
      </c>
    </row>
    <row r="151" spans="1:8" s="48" customFormat="1" ht="12">
      <c r="A151" s="49"/>
      <c r="B151" s="50"/>
      <c r="C151" s="50"/>
      <c r="D151" s="50"/>
      <c r="E151" s="50"/>
      <c r="F151" s="50"/>
      <c r="G151" s="50"/>
      <c r="H151" s="50"/>
    </row>
    <row r="152" spans="1:8" s="48" customFormat="1" ht="12">
      <c r="A152" s="49" t="s">
        <v>134</v>
      </c>
      <c r="B152" s="50">
        <f aca="true" t="shared" si="50" ref="B152:H152">SUM(B35,B66,B101,B146)</f>
        <v>598</v>
      </c>
      <c r="C152" s="50">
        <f t="shared" si="50"/>
        <v>519</v>
      </c>
      <c r="D152" s="50">
        <f t="shared" si="50"/>
        <v>1117</v>
      </c>
      <c r="E152" s="50">
        <f t="shared" si="50"/>
        <v>1785</v>
      </c>
      <c r="F152" s="50">
        <f t="shared" si="50"/>
        <v>1765</v>
      </c>
      <c r="G152" s="50">
        <f t="shared" si="50"/>
        <v>3550</v>
      </c>
      <c r="H152" s="50">
        <f t="shared" si="50"/>
        <v>4667</v>
      </c>
    </row>
    <row r="153" spans="1:8" ht="12">
      <c r="A153" s="8"/>
      <c r="B153" s="51"/>
      <c r="C153" s="51"/>
      <c r="D153" s="51"/>
      <c r="E153" s="51"/>
      <c r="F153" s="51"/>
      <c r="G153" s="51"/>
      <c r="H153" s="51"/>
    </row>
    <row r="154" spans="2:8" ht="12">
      <c r="B154" s="31"/>
      <c r="C154" s="31"/>
      <c r="D154" s="31"/>
      <c r="E154" s="31"/>
      <c r="F154" s="31"/>
      <c r="G154" s="31"/>
      <c r="H154" s="31"/>
    </row>
    <row r="155" spans="1:8" ht="12">
      <c r="A155" s="9" t="s">
        <v>135</v>
      </c>
      <c r="B155" s="10">
        <f aca="true" t="shared" si="51" ref="B155:H155">SUM(B150:B152)</f>
        <v>2756</v>
      </c>
      <c r="C155" s="10">
        <f t="shared" si="51"/>
        <v>2517</v>
      </c>
      <c r="D155" s="10">
        <f t="shared" si="51"/>
        <v>5273</v>
      </c>
      <c r="E155" s="10">
        <f t="shared" si="51"/>
        <v>4369</v>
      </c>
      <c r="F155" s="10">
        <f t="shared" si="51"/>
        <v>4401</v>
      </c>
      <c r="G155" s="10">
        <f t="shared" si="51"/>
        <v>8770</v>
      </c>
      <c r="H155" s="10">
        <f t="shared" si="51"/>
        <v>14043</v>
      </c>
    </row>
    <row r="156" spans="1:8" ht="12">
      <c r="A156" s="8"/>
      <c r="B156" s="8"/>
      <c r="C156" s="8"/>
      <c r="D156" s="8"/>
      <c r="E156" s="8"/>
      <c r="F156" s="8"/>
      <c r="G156" s="8"/>
      <c r="H156" s="8"/>
    </row>
    <row r="158" ht="12">
      <c r="A158" s="6" t="s">
        <v>136</v>
      </c>
    </row>
  </sheetData>
  <sheetProtection/>
  <mergeCells count="6">
    <mergeCell ref="B6:D6"/>
    <mergeCell ref="E6:G6"/>
    <mergeCell ref="H6:H7"/>
    <mergeCell ref="A1:H1"/>
    <mergeCell ref="A2:H2"/>
    <mergeCell ref="A3:H3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UNAM-DGPL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Jaime Escamilla</cp:lastModifiedBy>
  <dcterms:created xsi:type="dcterms:W3CDTF">2011-06-08T21:21:26Z</dcterms:created>
  <dcterms:modified xsi:type="dcterms:W3CDTF">2011-06-08T22:23:11Z</dcterms:modified>
  <cp:category/>
  <cp:version/>
  <cp:contentType/>
  <cp:contentStatus/>
</cp:coreProperties>
</file>