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especializació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sulta2">#REF!</definedName>
    <definedName name="ok">'[4]9119B'!$A$1:$L$312</definedName>
    <definedName name="pobesc01_02" localSheetId="0">'[5]orden descend'!$A$1:$B$69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<sst xmlns="http://schemas.openxmlformats.org/spreadsheetml/2006/main" count="243" uniqueCount="236">
  <si>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</si>
  <si>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la tabla correspondiente.</t>
    </r>
  </si>
  <si>
    <t>T O T A L</t>
  </si>
  <si>
    <t>Estadística Aplicada</t>
  </si>
  <si>
    <t>Maestría y Doctorado en Ciencias Matemáticas y Especialización en Estadística Aplicada</t>
  </si>
  <si>
    <t>Instituto de Investigaciones en Matemáticas Aplicadas y en Sistemas</t>
  </si>
  <si>
    <t>Trabajo Social en Modelos de Intervención con Mujeres</t>
  </si>
  <si>
    <t xml:space="preserve">Trabajo Social en Modelos de Intervención con Jóvenes </t>
  </si>
  <si>
    <t>Trabajo Social en Modelos de Intervención con Adultos Mayores</t>
  </si>
  <si>
    <t>Programa Único de las Especializaciones en Trabajo Social</t>
  </si>
  <si>
    <t>Escuela Nacional de Trabajo Social</t>
  </si>
  <si>
    <t>Enfermería Perinatal</t>
  </si>
  <si>
    <t>Enfermería Oncológica</t>
  </si>
  <si>
    <t>Enfermería Neurológica</t>
  </si>
  <si>
    <t>Enfermería Infantil</t>
  </si>
  <si>
    <t>Enfermería en Salud Pública</t>
  </si>
  <si>
    <t>Enfermería en Salud Mental</t>
  </si>
  <si>
    <t>Enfermería en Rehabilitación</t>
  </si>
  <si>
    <t>Enfermería en la Cultura Física y el Deporte</t>
  </si>
  <si>
    <t>Enfermería del Neonato</t>
  </si>
  <si>
    <t>Enfermería del Anciano</t>
  </si>
  <si>
    <t>Enfermería del Adulto en Estado Crítico</t>
  </si>
  <si>
    <t>Enfermería Cardiovascular</t>
  </si>
  <si>
    <t>Plan Único de Especialización en Enfermería</t>
  </si>
  <si>
    <t>Escuela Nacional de Enfermería y Obstetricia</t>
  </si>
  <si>
    <t>Farmacia Industrial (Procesos Farmacéuticos)</t>
  </si>
  <si>
    <t>Farmacia Industrial (Desarrollo Farmacéutico)</t>
  </si>
  <si>
    <t>Programa de Especializaciones en Farmacia Industrial</t>
  </si>
  <si>
    <t>Salud en el Trabajo y su Impacto Ambiental</t>
  </si>
  <si>
    <t>Programa de Especialización en Salud en el Trabajo</t>
  </si>
  <si>
    <t>Estomatología en Atención Primaria</t>
  </si>
  <si>
    <t>Especialización en Estomatología en Atención Primaria</t>
  </si>
  <si>
    <t>Estomatología del Niño y del Adolescente</t>
  </si>
  <si>
    <t>Programa de Especialización en Estomatología del Niño y del Adolescente</t>
  </si>
  <si>
    <t>Facultad de Estudios Superiores Zaragoza</t>
  </si>
  <si>
    <t>Ortodoncia</t>
  </si>
  <si>
    <t>Especialización en Ortodoncia</t>
  </si>
  <si>
    <t>Endoperiodontología</t>
  </si>
  <si>
    <t>Especialización en Endoperiodontología</t>
  </si>
  <si>
    <t>Facultad de Estudios Superiores Iztacala</t>
  </si>
  <si>
    <t>Valuación Rural</t>
  </si>
  <si>
    <t>Programa de Especialización en Valuación Rural</t>
  </si>
  <si>
    <t>Especialización en Producción de Ovinos y Caprinos</t>
  </si>
  <si>
    <t>Farmacia Hospitalaria y Clínica</t>
  </si>
  <si>
    <t>Especialización en Farmacia Hospitalaria y Clínica</t>
  </si>
  <si>
    <t>Facultad de Estudios Superiores Cuautitlán</t>
  </si>
  <si>
    <t>Puentes</t>
  </si>
  <si>
    <t>Programa de Especialización en Puentes</t>
  </si>
  <si>
    <t>Facultad de Estudios Superiores Aragón</t>
  </si>
  <si>
    <t>Estructura Jurídico Económica de la Inversión Extranjera</t>
  </si>
  <si>
    <t>Plan Único de Especializaciones en Derecho</t>
  </si>
  <si>
    <t>Sistemas de Calidad</t>
  </si>
  <si>
    <t>Especialización en Sistemas de Calidad</t>
  </si>
  <si>
    <t>Instituciones Administrativas de Finanzas Públicas</t>
  </si>
  <si>
    <t>Especialización en Instituciones Administrativas de Finanzas Públicas</t>
  </si>
  <si>
    <t>Geotecnia</t>
  </si>
  <si>
    <t>Especialización en Geotecnia</t>
  </si>
  <si>
    <t>Costos de la Construcción</t>
  </si>
  <si>
    <t>Especialización en Costos de la Construcción</t>
  </si>
  <si>
    <t>Facultad de Estudios Superiores Acatlán</t>
  </si>
  <si>
    <t>Bioquímica Clínica</t>
  </si>
  <si>
    <t>Programa de Especialización en Bioquímica Clínica</t>
  </si>
  <si>
    <t>Facultad de Química</t>
  </si>
  <si>
    <t>Especializaciones en Psicología</t>
  </si>
  <si>
    <t>Programa Único de Especializaciones en Psicología</t>
  </si>
  <si>
    <t>Facultad de Psicología</t>
  </si>
  <si>
    <t>Odontología</t>
  </si>
  <si>
    <t>Especializaciones Odontológicas</t>
  </si>
  <si>
    <t>Plan Único de Especializaciones Odontológicas</t>
  </si>
  <si>
    <t>Facultad de Odontología</t>
  </si>
  <si>
    <t>Medicina Veterinaria y Zootecnia (Medicina y Cirugía Veterinaria)</t>
  </si>
  <si>
    <t>Medicina Veterinaria y Zootecnia (Diagnóstico Veterinario)</t>
  </si>
  <si>
    <t>Programa de Especializaciones en Medicina Veterinaria y Zootecnia</t>
  </si>
  <si>
    <t>Facultad de Medicina Veterinaria y Zootecnia</t>
  </si>
  <si>
    <t>Urología Ginecológica</t>
  </si>
  <si>
    <t>Urología</t>
  </si>
  <si>
    <t>Urgencias Pediátricas</t>
  </si>
  <si>
    <t>Terapia Endovascular Neurológica</t>
  </si>
  <si>
    <t>Reumatología Pediátrica</t>
  </si>
  <si>
    <t>Reumatología</t>
  </si>
  <si>
    <t>Radiooncología</t>
  </si>
  <si>
    <t>Radiología e Imagen</t>
  </si>
  <si>
    <t>Psiquiatría Infantil y de la Adolescencia</t>
  </si>
  <si>
    <t>Psiquiatría</t>
  </si>
  <si>
    <t>Pediatría</t>
  </si>
  <si>
    <t>Patología Pediátrica</t>
  </si>
  <si>
    <t>Patología Clínica</t>
  </si>
  <si>
    <t>Otorrinolaringología y Cirugía de Cabeza y Cuello</t>
  </si>
  <si>
    <t>Otorrinolaringología Pediátrica</t>
  </si>
  <si>
    <t>Ortopedia</t>
  </si>
  <si>
    <t>Oncología Pediátrica</t>
  </si>
  <si>
    <t>Oncología Médica</t>
  </si>
  <si>
    <t>Oftalmología Neurológica</t>
  </si>
  <si>
    <t>Oftalmología</t>
  </si>
  <si>
    <t>Nutriología Clínica</t>
  </si>
  <si>
    <t>Neurorradiología</t>
  </si>
  <si>
    <t>Neuropatología</t>
  </si>
  <si>
    <t>Neurootología</t>
  </si>
  <si>
    <t>Neurología Pediátrica</t>
  </si>
  <si>
    <t>Neurología</t>
  </si>
  <si>
    <t>Neurofisiología Clínica</t>
  </si>
  <si>
    <t>Neurocirugía Pediátrica</t>
  </si>
  <si>
    <t>Neurocirugía</t>
  </si>
  <si>
    <t>Neuroanestesiología</t>
  </si>
  <si>
    <t>Neumología Pediátrica</t>
  </si>
  <si>
    <t>Neumología</t>
  </si>
  <si>
    <t>Neonatología</t>
  </si>
  <si>
    <t>Nefrología Pediátrica</t>
  </si>
  <si>
    <t>Nefrología</t>
  </si>
  <si>
    <t>Medicina Nuclear</t>
  </si>
  <si>
    <t>Medicina Materno Fetal</t>
  </si>
  <si>
    <t>Medicina Legal</t>
  </si>
  <si>
    <t>Medicina Interna</t>
  </si>
  <si>
    <t>Medicina Familiar</t>
  </si>
  <si>
    <t>Medicina del Trabajo y Ambiental</t>
  </si>
  <si>
    <t>Medicina del Trabajo</t>
  </si>
  <si>
    <t>Medicina del Enfermo Pediátrico en Estado Crítico</t>
  </si>
  <si>
    <t>Medicina del Enfermo en Estado Crítico</t>
  </si>
  <si>
    <t>Medicina de Urgencias</t>
  </si>
  <si>
    <t>Medicina de Rehabilitación</t>
  </si>
  <si>
    <t>Medicina de la Actividad Física y Deportiva</t>
  </si>
  <si>
    <t>Infectología</t>
  </si>
  <si>
    <t>Imagenología Diagnóstica y Terapéutica</t>
  </si>
  <si>
    <t>Hematología Pediátrica</t>
  </si>
  <si>
    <t>Hematología</t>
  </si>
  <si>
    <t>Ginecología y Obstetricia</t>
  </si>
  <si>
    <t>Ginecología Oncológica</t>
  </si>
  <si>
    <t>Geriatría</t>
  </si>
  <si>
    <t>Genética Médica</t>
  </si>
  <si>
    <t>Gastroenterología y Nutrición Pediátrica</t>
  </si>
  <si>
    <t>Gastroenterología</t>
  </si>
  <si>
    <t>Epidemiología</t>
  </si>
  <si>
    <t>Endocrinología Pediátrica</t>
  </si>
  <si>
    <t>Endocrinología</t>
  </si>
  <si>
    <t>Dermopatología</t>
  </si>
  <si>
    <t>Dermatología Pediátrica</t>
  </si>
  <si>
    <t>Dermatología</t>
  </si>
  <si>
    <t>Comunicación, Audiología y Foniatría</t>
  </si>
  <si>
    <t>Coloproctología</t>
  </si>
  <si>
    <t>Cirugía Plástica y Reconstructiva</t>
  </si>
  <si>
    <t>Cirugía Pediátrica</t>
  </si>
  <si>
    <t>Cirugía Oncológica (Adultos)</t>
  </si>
  <si>
    <t>Cirugía General</t>
  </si>
  <si>
    <t>Cirugía Cardiotorácica Pediátrica</t>
  </si>
  <si>
    <t>Cirugía Cardiotorácica</t>
  </si>
  <si>
    <t>Cardiología Pediátrica</t>
  </si>
  <si>
    <t>Cardiología</t>
  </si>
  <si>
    <t>Biología de la Reproducción Humana</t>
  </si>
  <si>
    <t>Audiología, Otoneurología y Foniatría</t>
  </si>
  <si>
    <t>Angiología y Cirugía Vascular</t>
  </si>
  <si>
    <t>Anestesiología Pediátrica</t>
  </si>
  <si>
    <t>Anestesiología</t>
  </si>
  <si>
    <t>Anatomía Patológica</t>
  </si>
  <si>
    <t>Alergia e Inmunología Clínica Pediátrica</t>
  </si>
  <si>
    <t>Alergia e Inmunología Clínica</t>
  </si>
  <si>
    <t>Plan Único de Especializaciones Médicas</t>
  </si>
  <si>
    <t>Facultad de Medicina</t>
  </si>
  <si>
    <t>Energía Eléctrica</t>
  </si>
  <si>
    <t>Ahorro y Uso Eficiente de la Energía</t>
  </si>
  <si>
    <t>Programa Único de Especializaciones en Ingeniería: Ingeniería Eléctrica</t>
  </si>
  <si>
    <t>Vías Terrestres</t>
  </si>
  <si>
    <t>Ingeniería Sanitaria</t>
  </si>
  <si>
    <t>Hidráulica</t>
  </si>
  <si>
    <t>Estructuras</t>
  </si>
  <si>
    <t>Construcción</t>
  </si>
  <si>
    <t>Programa Único de Especializaciones en Ingeniería: Ingeniería Civil</t>
  </si>
  <si>
    <t>Facultad de Ingeniería</t>
  </si>
  <si>
    <t>Historia del Arte</t>
  </si>
  <si>
    <t>Programa de Especialización en Historia del Arte</t>
  </si>
  <si>
    <t>Facultad de Filosofía y Letras</t>
  </si>
  <si>
    <t>Teoría Económica</t>
  </si>
  <si>
    <t>Microfinanzas</t>
  </si>
  <si>
    <t>Historia Económica</t>
  </si>
  <si>
    <t>Historia del Pensamiento Económico</t>
  </si>
  <si>
    <t>Género en la Economía</t>
  </si>
  <si>
    <t>Economía Monetaria y Financiera</t>
  </si>
  <si>
    <t>Economía Ambiental y Ecológica</t>
  </si>
  <si>
    <t>Econometría Aplicada</t>
  </si>
  <si>
    <t>Desarrollo Social</t>
  </si>
  <si>
    <t>Programa Único de Especializaciones en Economía</t>
  </si>
  <si>
    <t>Facultad de Economía</t>
  </si>
  <si>
    <t>Género y Derecho</t>
  </si>
  <si>
    <t>Derechos Humanos</t>
  </si>
  <si>
    <t>Derecho Social</t>
  </si>
  <si>
    <t>Derecho Penal</t>
  </si>
  <si>
    <t>Derecho Notarial y Registral</t>
  </si>
  <si>
    <t>Derecho Laboral</t>
  </si>
  <si>
    <t>Derecho Internacional Público</t>
  </si>
  <si>
    <t>Derecho Internacional Privado</t>
  </si>
  <si>
    <t>Derecho Fiscal</t>
  </si>
  <si>
    <t>Derecho Financiero</t>
  </si>
  <si>
    <t>Derecho Familiar</t>
  </si>
  <si>
    <t>Derecho Empresarial</t>
  </si>
  <si>
    <t>Derecho Electoral</t>
  </si>
  <si>
    <t>Derecho del Sistema de Responsabilidad de Servidores Públicos</t>
  </si>
  <si>
    <t>Derecho del Comercio Exterior</t>
  </si>
  <si>
    <t>Derecho de Menores</t>
  </si>
  <si>
    <t>Derecho de la Propiedad Intelectual</t>
  </si>
  <si>
    <t>Derecho de la Información</t>
  </si>
  <si>
    <t>Derecho Constitucional</t>
  </si>
  <si>
    <t>Derecho Civil</t>
  </si>
  <si>
    <t>Derecho Ambiental</t>
  </si>
  <si>
    <t>Derecho Administrativo</t>
  </si>
  <si>
    <t>Administración y Procuración de Justicia</t>
  </si>
  <si>
    <t>Programa Único de las Especializaciones en Derecho</t>
  </si>
  <si>
    <t>Facultad de Derecho</t>
  </si>
  <si>
    <t>Mercadotecnia</t>
  </si>
  <si>
    <t>Fiscal</t>
  </si>
  <si>
    <t>Finanzas</t>
  </si>
  <si>
    <t xml:space="preserve">Dirección de Recursos Humanos </t>
  </si>
  <si>
    <t>Alta Dirección</t>
  </si>
  <si>
    <t>Administración Gerontológica</t>
  </si>
  <si>
    <t>Especializaciones en Ciencias de la Administración</t>
  </si>
  <si>
    <t>Facultad de Contaduría y Administración</t>
  </si>
  <si>
    <t>Microscopía Electrónica Aplicada a las Ciencias Biológicas</t>
  </si>
  <si>
    <t>Especialización en Microscopía Electrónica en Ciencias Biológicas</t>
  </si>
  <si>
    <t>Facultad de Ciencias</t>
  </si>
  <si>
    <t>Vivienda</t>
  </si>
  <si>
    <t>Valuación Inmobiliaria</t>
  </si>
  <si>
    <t>Gerencia de Proyectos</t>
  </si>
  <si>
    <t>Diseño de Iluminación Arquitectónica</t>
  </si>
  <si>
    <t>Diseño de Cubiertas Ligeras</t>
  </si>
  <si>
    <t>Programa Único de Especializaciones en Arquitectura (PUEA)</t>
  </si>
  <si>
    <t>Cubiertas Ligeras</t>
  </si>
  <si>
    <t>Especializaciones en Arquitectura y Urbanismo</t>
  </si>
  <si>
    <t>Facultad de Arquitectura</t>
  </si>
  <si>
    <t>Total</t>
  </si>
  <si>
    <t>Mujeres</t>
  </si>
  <si>
    <t>Hombres</t>
  </si>
  <si>
    <t>Población total</t>
  </si>
  <si>
    <t>Reingreso</t>
  </si>
  <si>
    <t>Primer ingreso</t>
  </si>
  <si>
    <t>Entidad académica / Programa o plan de estudios</t>
  </si>
  <si>
    <t>2013-2014</t>
  </si>
  <si>
    <r>
      <t>POSGRADO. ESPECIALIZACIONES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</si>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</sst>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3" fontId="3" fillId="0" borderId="0" xfId="68" applyNumberFormat="1" applyFont="1">
      <alignment/>
      <protection/>
    </xf>
    <xf numFmtId="3" fontId="3" fillId="0" borderId="0" xfId="68" applyNumberFormat="1" applyFont="1" applyFill="1" applyAlignment="1">
      <alignment vertical="center"/>
      <protection/>
    </xf>
    <xf numFmtId="3" fontId="3" fillId="0" borderId="0" xfId="68" applyNumberFormat="1" applyFont="1" applyAlignment="1">
      <alignment vertical="center"/>
      <protection/>
    </xf>
    <xf numFmtId="3" fontId="4" fillId="0" borderId="0" xfId="68" applyNumberFormat="1" applyFont="1" applyAlignment="1">
      <alignment vertical="center"/>
      <protection/>
    </xf>
    <xf numFmtId="1" fontId="5" fillId="0" borderId="0" xfId="69" applyNumberFormat="1" applyFont="1" applyBorder="1" applyAlignment="1" applyProtection="1">
      <alignment horizontal="left" vertical="center"/>
      <protection/>
    </xf>
    <xf numFmtId="3" fontId="6" fillId="0" borderId="0" xfId="68" applyNumberFormat="1" applyFont="1">
      <alignment/>
      <protection/>
    </xf>
    <xf numFmtId="3" fontId="6" fillId="2" borderId="0" xfId="68" applyNumberFormat="1" applyFont="1" applyFill="1" applyAlignment="1" quotePrefix="1">
      <alignment vertical="center"/>
      <protection/>
    </xf>
    <xf numFmtId="3" fontId="6" fillId="2" borderId="0" xfId="68" applyNumberFormat="1" applyFont="1" applyFill="1" applyBorder="1" applyAlignment="1" quotePrefix="1">
      <alignment horizontal="left" vertical="center"/>
      <protection/>
    </xf>
    <xf numFmtId="3" fontId="3" fillId="0" borderId="0" xfId="68" applyNumberFormat="1" applyFont="1" applyFill="1" applyBorder="1" applyAlignment="1">
      <alignment vertical="center"/>
      <protection/>
    </xf>
    <xf numFmtId="3" fontId="3" fillId="0" borderId="0" xfId="68" applyNumberFormat="1" applyFont="1" applyBorder="1" applyAlignment="1">
      <alignment vertical="center"/>
      <protection/>
    </xf>
    <xf numFmtId="1" fontId="3" fillId="0" borderId="0" xfId="51" applyNumberFormat="1" applyFont="1" applyFill="1" applyBorder="1" applyAlignment="1">
      <alignment vertical="center"/>
      <protection/>
    </xf>
    <xf numFmtId="1" fontId="3" fillId="0" borderId="0" xfId="64" applyNumberFormat="1" applyFont="1" applyBorder="1" applyAlignment="1">
      <alignment horizontal="left" vertical="center" indent="2"/>
      <protection/>
    </xf>
    <xf numFmtId="3" fontId="6" fillId="0" borderId="0" xfId="68" applyNumberFormat="1" applyFont="1" applyFill="1" applyBorder="1" applyAlignment="1">
      <alignment vertical="center"/>
      <protection/>
    </xf>
    <xf numFmtId="0" fontId="6" fillId="0" borderId="0" xfId="64" applyFont="1" applyBorder="1" applyAlignment="1">
      <alignment horizontal="left" vertical="center" indent="1"/>
      <protection/>
    </xf>
    <xf numFmtId="1" fontId="6" fillId="0" borderId="0" xfId="68" applyNumberFormat="1" applyFont="1" applyBorder="1" applyAlignment="1">
      <alignment vertical="center"/>
      <protection/>
    </xf>
    <xf numFmtId="0" fontId="3" fillId="0" borderId="0" xfId="51" applyNumberFormat="1" applyFont="1" applyBorder="1" applyAlignment="1">
      <alignment horizontal="left" vertical="center" indent="2"/>
      <protection/>
    </xf>
    <xf numFmtId="0" fontId="6" fillId="0" borderId="0" xfId="51" applyFont="1" applyBorder="1" applyAlignment="1">
      <alignment horizontal="left" vertical="center" indent="1"/>
      <protection/>
    </xf>
    <xf numFmtId="3" fontId="6" fillId="0" borderId="0" xfId="68" applyNumberFormat="1" applyFont="1" applyBorder="1" applyAlignment="1">
      <alignment vertical="center"/>
      <protection/>
    </xf>
    <xf numFmtId="0" fontId="3" fillId="0" borderId="0" xfId="51" applyFont="1" applyBorder="1" applyAlignment="1">
      <alignment horizontal="left" vertical="center" indent="2"/>
      <protection/>
    </xf>
    <xf numFmtId="3" fontId="3" fillId="0" borderId="0" xfId="68" applyNumberFormat="1" applyFont="1" applyBorder="1" applyAlignment="1" quotePrefix="1">
      <alignment horizontal="left" vertical="center" indent="2"/>
      <protection/>
    </xf>
    <xf numFmtId="3" fontId="3" fillId="0" borderId="0" xfId="51" applyNumberFormat="1" applyFont="1" applyFill="1" applyBorder="1" applyAlignment="1">
      <alignment vertical="center"/>
      <protection/>
    </xf>
    <xf numFmtId="3" fontId="8" fillId="0" borderId="0" xfId="67" applyNumberFormat="1" applyFont="1" applyFill="1" applyBorder="1" applyAlignment="1">
      <alignment vertical="center" wrapText="1"/>
      <protection/>
    </xf>
    <xf numFmtId="3" fontId="6" fillId="0" borderId="0" xfId="68" applyNumberFormat="1" applyFont="1" applyBorder="1" applyAlignment="1" quotePrefix="1">
      <alignment horizontal="left" vertical="center" indent="1"/>
      <protection/>
    </xf>
    <xf numFmtId="3" fontId="7" fillId="0" borderId="0" xfId="67" applyNumberFormat="1" applyFont="1" applyFill="1" applyBorder="1" applyAlignment="1">
      <alignment vertical="center" wrapText="1"/>
      <protection/>
    </xf>
    <xf numFmtId="0" fontId="7" fillId="0" borderId="0" xfId="67" applyFont="1" applyFill="1" applyBorder="1" applyAlignment="1">
      <alignment horizontal="left" vertical="center" indent="2"/>
      <protection/>
    </xf>
    <xf numFmtId="1" fontId="6" fillId="0" borderId="0" xfId="51" applyNumberFormat="1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horizontal="left" vertical="center" indent="1"/>
      <protection/>
    </xf>
    <xf numFmtId="3" fontId="6" fillId="0" borderId="0" xfId="68" applyNumberFormat="1" applyFont="1" applyBorder="1" applyAlignment="1" quotePrefix="1">
      <alignment horizontal="left" vertical="center"/>
      <protection/>
    </xf>
    <xf numFmtId="1" fontId="3" fillId="0" borderId="0" xfId="70" applyNumberFormat="1" applyFont="1" applyBorder="1" applyAlignment="1">
      <alignment horizontal="left" vertical="center" indent="2"/>
      <protection/>
    </xf>
    <xf numFmtId="3" fontId="6" fillId="0" borderId="0" xfId="51" applyNumberFormat="1" applyFont="1" applyFill="1" applyBorder="1" applyAlignment="1">
      <alignment vertical="center"/>
      <protection/>
    </xf>
    <xf numFmtId="3" fontId="6" fillId="0" borderId="0" xfId="68" applyNumberFormat="1" applyFont="1" applyBorder="1" applyAlignment="1">
      <alignment horizontal="left" vertical="center"/>
      <protection/>
    </xf>
    <xf numFmtId="1" fontId="3" fillId="0" borderId="0" xfId="68" applyNumberFormat="1" applyFont="1" applyBorder="1" applyAlignment="1">
      <alignment horizontal="left" vertical="center" indent="2"/>
      <protection/>
    </xf>
    <xf numFmtId="0" fontId="3" fillId="0" borderId="0" xfId="51" applyFont="1" applyFill="1" applyBorder="1" applyAlignment="1">
      <alignment horizontal="left" vertical="center" indent="2"/>
      <protection/>
    </xf>
    <xf numFmtId="0" fontId="6" fillId="0" borderId="0" xfId="51" applyFont="1" applyFill="1" applyBorder="1" applyAlignment="1">
      <alignment horizontal="left" vertical="center" indent="1"/>
      <protection/>
    </xf>
    <xf numFmtId="0" fontId="3" fillId="0" borderId="0" xfId="68" applyFont="1" applyBorder="1" applyAlignment="1">
      <alignment horizontal="left" vertical="center" indent="2"/>
      <protection/>
    </xf>
    <xf numFmtId="0" fontId="6" fillId="0" borderId="0" xfId="51" applyFont="1" applyBorder="1" applyAlignment="1">
      <alignment horizontal="left" indent="1"/>
      <protection/>
    </xf>
    <xf numFmtId="0" fontId="6" fillId="0" borderId="0" xfId="68" applyFont="1" applyBorder="1" applyAlignment="1">
      <alignment vertical="center"/>
      <protection/>
    </xf>
    <xf numFmtId="3" fontId="3" fillId="0" borderId="0" xfId="65" applyNumberFormat="1" applyFont="1" applyFill="1" applyBorder="1" applyAlignment="1">
      <alignment vertical="center"/>
      <protection/>
    </xf>
    <xf numFmtId="1" fontId="3" fillId="0" borderId="0" xfId="51" applyNumberFormat="1" applyFont="1" applyBorder="1" applyAlignment="1">
      <alignment horizontal="left" vertical="center" indent="2"/>
      <protection/>
    </xf>
    <xf numFmtId="3" fontId="6" fillId="0" borderId="0" xfId="68" applyNumberFormat="1" applyFont="1" applyBorder="1" applyAlignment="1">
      <alignment horizontal="left" vertical="center" indent="1"/>
      <protection/>
    </xf>
    <xf numFmtId="1" fontId="6" fillId="0" borderId="0" xfId="68" applyNumberFormat="1" applyFont="1" applyBorder="1" applyAlignment="1">
      <alignment horizontal="left" vertical="center" indent="1"/>
      <protection/>
    </xf>
    <xf numFmtId="0" fontId="7" fillId="0" borderId="0" xfId="66" applyFont="1" applyFill="1" applyBorder="1" applyAlignment="1">
      <alignment horizontal="left" vertical="center" wrapText="1" indent="2"/>
      <protection/>
    </xf>
    <xf numFmtId="0" fontId="3" fillId="0" borderId="0" xfId="51" applyFont="1" applyAlignment="1">
      <alignment horizontal="left" vertical="center" indent="2"/>
      <protection/>
    </xf>
    <xf numFmtId="0" fontId="3" fillId="0" borderId="0" xfId="66" applyFont="1" applyFill="1" applyBorder="1" applyAlignment="1">
      <alignment horizontal="left" vertical="center" wrapText="1" indent="2"/>
      <protection/>
    </xf>
    <xf numFmtId="3" fontId="3" fillId="0" borderId="0" xfId="51" applyNumberFormat="1" applyFont="1" applyFill="1" applyBorder="1">
      <alignment/>
      <protection/>
    </xf>
    <xf numFmtId="3" fontId="3" fillId="0" borderId="0" xfId="70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" fontId="6" fillId="0" borderId="0" xfId="70" applyNumberFormat="1" applyFont="1" applyFill="1" applyBorder="1" applyAlignment="1">
      <alignment vertical="center"/>
      <protection/>
    </xf>
    <xf numFmtId="3" fontId="3" fillId="0" borderId="0" xfId="68" applyNumberFormat="1" applyFont="1" applyBorder="1" applyAlignment="1">
      <alignment horizontal="left" vertical="center" indent="2"/>
      <protection/>
    </xf>
    <xf numFmtId="1" fontId="3" fillId="0" borderId="0" xfId="65" applyNumberFormat="1" applyFont="1" applyBorder="1" applyAlignment="1">
      <alignment horizontal="left" vertical="center" indent="2"/>
      <protection/>
    </xf>
    <xf numFmtId="3" fontId="9" fillId="2" borderId="0" xfId="68" applyNumberFormat="1" applyFont="1" applyFill="1" applyAlignment="1">
      <alignment horizontal="center" vertical="center"/>
      <protection/>
    </xf>
    <xf numFmtId="3" fontId="3" fillId="0" borderId="0" xfId="68" applyNumberFormat="1" applyFont="1" applyFill="1" applyAlignment="1">
      <alignment horizontal="centerContinuous" vertical="center"/>
      <protection/>
    </xf>
    <xf numFmtId="3" fontId="3" fillId="0" borderId="0" xfId="68" applyNumberFormat="1" applyFont="1" applyAlignment="1">
      <alignment horizontal="centerContinuous" vertical="center"/>
      <protection/>
    </xf>
    <xf numFmtId="3" fontId="6" fillId="0" borderId="0" xfId="68" applyNumberFormat="1" applyFont="1" applyAlignment="1">
      <alignment horizontal="centerContinuous" vertical="center"/>
      <protection/>
    </xf>
    <xf numFmtId="3" fontId="6" fillId="0" borderId="0" xfId="68" applyNumberFormat="1" applyFont="1" applyAlignment="1">
      <alignment horizontal="center" vertical="center"/>
      <protection/>
    </xf>
    <xf numFmtId="3" fontId="6" fillId="0" borderId="0" xfId="69" applyNumberFormat="1" applyFont="1" applyAlignment="1">
      <alignment horizontal="center" vertical="center"/>
      <protection/>
    </xf>
    <xf numFmtId="3" fontId="9" fillId="2" borderId="0" xfId="68" applyNumberFormat="1" applyFont="1" applyFill="1" applyAlignment="1">
      <alignment horizontal="center" vertical="center"/>
      <protection/>
    </xf>
    <xf numFmtId="3" fontId="9" fillId="2" borderId="0" xfId="68" applyNumberFormat="1" applyFont="1" applyFill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esp2 2" xfId="65"/>
    <cellStyle name="Normal_especialización" xfId="66"/>
    <cellStyle name="Normal_Hoja3 2" xfId="67"/>
    <cellStyle name="Normal_POBESC_3" xfId="68"/>
    <cellStyle name="Normal_poblac99" xfId="69"/>
    <cellStyle name="Normal_posgra98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wnloads\pe_posgrado%202013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SheetLayoutView="80" zoomScalePageLayoutView="0" workbookViewId="0" topLeftCell="A1">
      <selection activeCell="A1" sqref="A1:H1"/>
    </sheetView>
  </sheetViews>
  <sheetFormatPr defaultColWidth="9.8515625" defaultRowHeight="15"/>
  <cols>
    <col min="1" max="1" width="72.00390625" style="3" customWidth="1"/>
    <col min="2" max="7" width="9.8515625" style="3" customWidth="1"/>
    <col min="8" max="8" width="9.8515625" style="2" customWidth="1"/>
    <col min="9" max="16384" width="9.8515625" style="1" customWidth="1"/>
  </cols>
  <sheetData>
    <row r="1" spans="1:8" ht="15" customHeight="1">
      <c r="A1" s="55" t="s">
        <v>235</v>
      </c>
      <c r="B1" s="55"/>
      <c r="C1" s="55"/>
      <c r="D1" s="55"/>
      <c r="E1" s="55"/>
      <c r="F1" s="55"/>
      <c r="G1" s="55"/>
      <c r="H1" s="55"/>
    </row>
    <row r="2" spans="1:8" ht="15" customHeight="1">
      <c r="A2" s="55" t="s">
        <v>234</v>
      </c>
      <c r="B2" s="55"/>
      <c r="C2" s="55"/>
      <c r="D2" s="55"/>
      <c r="E2" s="55"/>
      <c r="F2" s="55"/>
      <c r="G2" s="55"/>
      <c r="H2" s="55"/>
    </row>
    <row r="3" spans="1:8" ht="15" customHeight="1">
      <c r="A3" s="56" t="s">
        <v>233</v>
      </c>
      <c r="B3" s="56"/>
      <c r="C3" s="56"/>
      <c r="D3" s="56"/>
      <c r="E3" s="56"/>
      <c r="F3" s="56"/>
      <c r="G3" s="56"/>
      <c r="H3" s="56"/>
    </row>
    <row r="4" spans="1:8" ht="15" customHeight="1">
      <c r="A4" s="54"/>
      <c r="B4" s="53"/>
      <c r="C4" s="53"/>
      <c r="D4" s="53"/>
      <c r="E4" s="53"/>
      <c r="F4" s="53"/>
      <c r="G4" s="53"/>
      <c r="H4" s="52"/>
    </row>
    <row r="5" spans="1:8" ht="12" customHeight="1">
      <c r="A5" s="57" t="s">
        <v>232</v>
      </c>
      <c r="B5" s="57" t="s">
        <v>231</v>
      </c>
      <c r="C5" s="57"/>
      <c r="D5" s="57"/>
      <c r="E5" s="57" t="s">
        <v>230</v>
      </c>
      <c r="F5" s="57"/>
      <c r="G5" s="57"/>
      <c r="H5" s="58" t="s">
        <v>229</v>
      </c>
    </row>
    <row r="6" spans="1:8" ht="12" customHeight="1">
      <c r="A6" s="57"/>
      <c r="B6" s="51" t="s">
        <v>228</v>
      </c>
      <c r="C6" s="51" t="s">
        <v>227</v>
      </c>
      <c r="D6" s="51" t="s">
        <v>226</v>
      </c>
      <c r="E6" s="51" t="s">
        <v>228</v>
      </c>
      <c r="F6" s="51" t="s">
        <v>227</v>
      </c>
      <c r="G6" s="51" t="s">
        <v>226</v>
      </c>
      <c r="H6" s="58"/>
    </row>
    <row r="7" spans="1:8" ht="9" customHeight="1">
      <c r="A7" s="10"/>
      <c r="B7" s="10"/>
      <c r="C7" s="10"/>
      <c r="D7" s="10"/>
      <c r="E7" s="10"/>
      <c r="F7" s="10"/>
      <c r="G7" s="10"/>
      <c r="H7" s="9"/>
    </row>
    <row r="8" spans="1:8" s="6" customFormat="1" ht="15" customHeight="1">
      <c r="A8" s="18" t="s">
        <v>225</v>
      </c>
      <c r="B8" s="13">
        <f aca="true" t="shared" si="0" ref="B8:H8">SUM(B9,B13)</f>
        <v>55</v>
      </c>
      <c r="C8" s="13">
        <f t="shared" si="0"/>
        <v>35</v>
      </c>
      <c r="D8" s="13">
        <f t="shared" si="0"/>
        <v>90</v>
      </c>
      <c r="E8" s="13">
        <f t="shared" si="0"/>
        <v>13</v>
      </c>
      <c r="F8" s="13">
        <f t="shared" si="0"/>
        <v>16</v>
      </c>
      <c r="G8" s="13">
        <f t="shared" si="0"/>
        <v>29</v>
      </c>
      <c r="H8" s="13">
        <f t="shared" si="0"/>
        <v>119</v>
      </c>
    </row>
    <row r="9" spans="1:8" s="6" customFormat="1" ht="15" customHeight="1">
      <c r="A9" s="40" t="s">
        <v>224</v>
      </c>
      <c r="B9" s="13">
        <f>SUM(B10:B12)</f>
        <v>0</v>
      </c>
      <c r="C9" s="13">
        <f>SUM(C10:C12)</f>
        <v>0</v>
      </c>
      <c r="D9" s="13">
        <f>SUM(D10:D12)</f>
        <v>0</v>
      </c>
      <c r="E9" s="13">
        <f>SUM(E10:E12)</f>
        <v>13</v>
      </c>
      <c r="F9" s="13">
        <f>SUM(F10:F12)</f>
        <v>16</v>
      </c>
      <c r="G9" s="13">
        <f aca="true" t="shared" si="1" ref="G9:G19">SUM(E9:F9)</f>
        <v>29</v>
      </c>
      <c r="H9" s="13">
        <f>SUM(G9,D9)</f>
        <v>29</v>
      </c>
    </row>
    <row r="10" spans="1:8" s="6" customFormat="1" ht="15" customHeight="1">
      <c r="A10" s="49" t="s">
        <v>223</v>
      </c>
      <c r="B10" s="9">
        <v>0</v>
      </c>
      <c r="C10" s="9">
        <v>0</v>
      </c>
      <c r="D10" s="9">
        <f>SUM(B10:C10)</f>
        <v>0</v>
      </c>
      <c r="E10" s="9">
        <v>1</v>
      </c>
      <c r="F10" s="9">
        <v>2</v>
      </c>
      <c r="G10" s="9">
        <f t="shared" si="1"/>
        <v>3</v>
      </c>
      <c r="H10" s="9">
        <f>SUM(G10,D10)</f>
        <v>3</v>
      </c>
    </row>
    <row r="11" spans="1:8" s="6" customFormat="1" ht="15" customHeight="1">
      <c r="A11" s="49" t="s">
        <v>218</v>
      </c>
      <c r="B11" s="9">
        <v>0</v>
      </c>
      <c r="C11" s="9">
        <v>0</v>
      </c>
      <c r="D11" s="9">
        <f>SUM(B11:C11)</f>
        <v>0</v>
      </c>
      <c r="E11" s="9">
        <v>12</v>
      </c>
      <c r="F11" s="9">
        <v>11</v>
      </c>
      <c r="G11" s="9">
        <f t="shared" si="1"/>
        <v>23</v>
      </c>
      <c r="H11" s="9">
        <f>SUM(G11,D11)</f>
        <v>23</v>
      </c>
    </row>
    <row r="12" spans="1:8" s="6" customFormat="1" ht="15" customHeight="1">
      <c r="A12" s="49" t="s">
        <v>217</v>
      </c>
      <c r="B12" s="9">
        <v>0</v>
      </c>
      <c r="C12" s="9">
        <v>0</v>
      </c>
      <c r="D12" s="9">
        <f>SUM(B12:C12)</f>
        <v>0</v>
      </c>
      <c r="E12" s="9">
        <v>0</v>
      </c>
      <c r="F12" s="9">
        <v>3</v>
      </c>
      <c r="G12" s="9">
        <f t="shared" si="1"/>
        <v>3</v>
      </c>
      <c r="H12" s="9">
        <f>SUM(G12,D12)</f>
        <v>3</v>
      </c>
    </row>
    <row r="13" spans="1:8" s="6" customFormat="1" ht="15" customHeight="1">
      <c r="A13" s="17" t="s">
        <v>222</v>
      </c>
      <c r="B13" s="13">
        <f>SUM(B14:B18)</f>
        <v>55</v>
      </c>
      <c r="C13" s="13">
        <f>SUM(C14:C18)</f>
        <v>35</v>
      </c>
      <c r="D13" s="13">
        <f>SUM(D14:D18)</f>
        <v>90</v>
      </c>
      <c r="E13" s="13">
        <f>SUM(E14:E18)</f>
        <v>0</v>
      </c>
      <c r="F13" s="13">
        <f>SUM(F14:F18)</f>
        <v>0</v>
      </c>
      <c r="G13" s="13">
        <f t="shared" si="1"/>
        <v>0</v>
      </c>
      <c r="H13" s="13">
        <f aca="true" t="shared" si="2" ref="H13:H18">SUM(D13,G13)</f>
        <v>90</v>
      </c>
    </row>
    <row r="14" spans="1:8" s="6" customFormat="1" ht="15" customHeight="1">
      <c r="A14" s="19" t="s">
        <v>221</v>
      </c>
      <c r="B14" s="9">
        <v>7</v>
      </c>
      <c r="C14" s="9">
        <v>2</v>
      </c>
      <c r="D14" s="9">
        <f aca="true" t="shared" si="3" ref="D14:D19">SUM(B14:C14)</f>
        <v>9</v>
      </c>
      <c r="E14" s="9">
        <v>0</v>
      </c>
      <c r="F14" s="9">
        <v>0</v>
      </c>
      <c r="G14" s="9">
        <f t="shared" si="1"/>
        <v>0</v>
      </c>
      <c r="H14" s="9">
        <f t="shared" si="2"/>
        <v>9</v>
      </c>
    </row>
    <row r="15" spans="1:8" s="6" customFormat="1" ht="15" customHeight="1">
      <c r="A15" s="19" t="s">
        <v>220</v>
      </c>
      <c r="B15" s="9">
        <v>10</v>
      </c>
      <c r="C15" s="9">
        <v>7</v>
      </c>
      <c r="D15" s="9">
        <f t="shared" si="3"/>
        <v>17</v>
      </c>
      <c r="E15" s="9">
        <v>0</v>
      </c>
      <c r="F15" s="9">
        <v>0</v>
      </c>
      <c r="G15" s="9">
        <f t="shared" si="1"/>
        <v>0</v>
      </c>
      <c r="H15" s="9">
        <f t="shared" si="2"/>
        <v>17</v>
      </c>
    </row>
    <row r="16" spans="1:8" s="6" customFormat="1" ht="15" customHeight="1">
      <c r="A16" s="19" t="s">
        <v>219</v>
      </c>
      <c r="B16" s="9">
        <v>12</v>
      </c>
      <c r="C16" s="9">
        <v>4</v>
      </c>
      <c r="D16" s="9">
        <f t="shared" si="3"/>
        <v>16</v>
      </c>
      <c r="E16" s="9">
        <v>0</v>
      </c>
      <c r="F16" s="9">
        <v>0</v>
      </c>
      <c r="G16" s="9">
        <f t="shared" si="1"/>
        <v>0</v>
      </c>
      <c r="H16" s="9">
        <f t="shared" si="2"/>
        <v>16</v>
      </c>
    </row>
    <row r="17" spans="1:8" s="6" customFormat="1" ht="15" customHeight="1">
      <c r="A17" s="19" t="s">
        <v>218</v>
      </c>
      <c r="B17" s="9">
        <v>18</v>
      </c>
      <c r="C17" s="9">
        <v>15</v>
      </c>
      <c r="D17" s="9">
        <f t="shared" si="3"/>
        <v>33</v>
      </c>
      <c r="E17" s="9">
        <v>0</v>
      </c>
      <c r="F17" s="9">
        <v>0</v>
      </c>
      <c r="G17" s="9">
        <f t="shared" si="1"/>
        <v>0</v>
      </c>
      <c r="H17" s="9">
        <f t="shared" si="2"/>
        <v>33</v>
      </c>
    </row>
    <row r="18" spans="1:8" s="6" customFormat="1" ht="15" customHeight="1">
      <c r="A18" s="19" t="s">
        <v>217</v>
      </c>
      <c r="B18" s="9">
        <v>8</v>
      </c>
      <c r="C18" s="9">
        <v>7</v>
      </c>
      <c r="D18" s="9">
        <f t="shared" si="3"/>
        <v>15</v>
      </c>
      <c r="E18" s="9">
        <v>0</v>
      </c>
      <c r="F18" s="9">
        <v>0</v>
      </c>
      <c r="G18" s="9">
        <f t="shared" si="1"/>
        <v>0</v>
      </c>
      <c r="H18" s="9">
        <f t="shared" si="2"/>
        <v>15</v>
      </c>
    </row>
    <row r="19" spans="1:8" s="6" customFormat="1" ht="15" customHeight="1">
      <c r="A19" s="18" t="s">
        <v>216</v>
      </c>
      <c r="B19" s="13">
        <f>B20</f>
        <v>2</v>
      </c>
      <c r="C19" s="13">
        <f>C20</f>
        <v>7</v>
      </c>
      <c r="D19" s="13">
        <f t="shared" si="3"/>
        <v>9</v>
      </c>
      <c r="E19" s="13">
        <f>E20</f>
        <v>0</v>
      </c>
      <c r="F19" s="13">
        <f>F20</f>
        <v>0</v>
      </c>
      <c r="G19" s="13">
        <f t="shared" si="1"/>
        <v>0</v>
      </c>
      <c r="H19" s="13">
        <f>SUM(G19,D19)</f>
        <v>9</v>
      </c>
    </row>
    <row r="20" spans="1:8" s="6" customFormat="1" ht="15" customHeight="1">
      <c r="A20" s="40" t="s">
        <v>215</v>
      </c>
      <c r="B20" s="13">
        <f>B21</f>
        <v>2</v>
      </c>
      <c r="C20" s="13">
        <f>C21</f>
        <v>7</v>
      </c>
      <c r="D20" s="13">
        <f>D21</f>
        <v>9</v>
      </c>
      <c r="E20" s="13">
        <f>E21</f>
        <v>0</v>
      </c>
      <c r="F20" s="13">
        <f>F21</f>
        <v>0</v>
      </c>
      <c r="G20" s="13">
        <f>G21</f>
        <v>0</v>
      </c>
      <c r="H20" s="13">
        <f>H21</f>
        <v>9</v>
      </c>
    </row>
    <row r="21" spans="1:8" s="6" customFormat="1" ht="15" customHeight="1">
      <c r="A21" s="50" t="s">
        <v>214</v>
      </c>
      <c r="B21" s="9">
        <v>2</v>
      </c>
      <c r="C21" s="9">
        <v>7</v>
      </c>
      <c r="D21" s="9">
        <f>SUM(B21:C21)</f>
        <v>9</v>
      </c>
      <c r="E21" s="9">
        <v>0</v>
      </c>
      <c r="F21" s="9">
        <v>0</v>
      </c>
      <c r="G21" s="9">
        <f>SUM(E21:F21)</f>
        <v>0</v>
      </c>
      <c r="H21" s="9">
        <f>SUM(G21,D21)</f>
        <v>9</v>
      </c>
    </row>
    <row r="22" spans="1:8" s="6" customFormat="1" ht="15" customHeight="1">
      <c r="A22" s="18" t="s">
        <v>213</v>
      </c>
      <c r="B22" s="13">
        <f aca="true" t="shared" si="4" ref="B22:H22">SUM(B23)</f>
        <v>40</v>
      </c>
      <c r="C22" s="13">
        <f t="shared" si="4"/>
        <v>37</v>
      </c>
      <c r="D22" s="13">
        <f t="shared" si="4"/>
        <v>77</v>
      </c>
      <c r="E22" s="13">
        <f t="shared" si="4"/>
        <v>50</v>
      </c>
      <c r="F22" s="13">
        <f t="shared" si="4"/>
        <v>49</v>
      </c>
      <c r="G22" s="13">
        <f t="shared" si="4"/>
        <v>99</v>
      </c>
      <c r="H22" s="13">
        <f t="shared" si="4"/>
        <v>176</v>
      </c>
    </row>
    <row r="23" spans="1:8" s="6" customFormat="1" ht="15" customHeight="1">
      <c r="A23" s="17" t="s">
        <v>212</v>
      </c>
      <c r="B23" s="13">
        <f aca="true" t="shared" si="5" ref="B23:H23">SUM(B24:B29)</f>
        <v>40</v>
      </c>
      <c r="C23" s="13">
        <f t="shared" si="5"/>
        <v>37</v>
      </c>
      <c r="D23" s="13">
        <f t="shared" si="5"/>
        <v>77</v>
      </c>
      <c r="E23" s="13">
        <f t="shared" si="5"/>
        <v>50</v>
      </c>
      <c r="F23" s="13">
        <f t="shared" si="5"/>
        <v>49</v>
      </c>
      <c r="G23" s="13">
        <f t="shared" si="5"/>
        <v>99</v>
      </c>
      <c r="H23" s="13">
        <f t="shared" si="5"/>
        <v>176</v>
      </c>
    </row>
    <row r="24" spans="1:8" s="6" customFormat="1" ht="15" customHeight="1">
      <c r="A24" s="49" t="s">
        <v>211</v>
      </c>
      <c r="B24" s="11">
        <v>2</v>
      </c>
      <c r="C24" s="11">
        <v>3</v>
      </c>
      <c r="D24" s="21">
        <f aca="true" t="shared" si="6" ref="D24:D29">SUM(B24:C24)</f>
        <v>5</v>
      </c>
      <c r="E24" s="11">
        <v>0</v>
      </c>
      <c r="F24" s="11">
        <v>0</v>
      </c>
      <c r="G24" s="21">
        <f aca="true" t="shared" si="7" ref="G24:G29">SUM(E24:F24)</f>
        <v>0</v>
      </c>
      <c r="H24" s="21">
        <f aca="true" t="shared" si="8" ref="H24:H29">SUM(D24,G24)</f>
        <v>5</v>
      </c>
    </row>
    <row r="25" spans="1:8" ht="15" customHeight="1">
      <c r="A25" s="49" t="s">
        <v>210</v>
      </c>
      <c r="B25" s="11">
        <v>9</v>
      </c>
      <c r="C25" s="11">
        <v>5</v>
      </c>
      <c r="D25" s="21">
        <f t="shared" si="6"/>
        <v>14</v>
      </c>
      <c r="E25" s="11">
        <v>3</v>
      </c>
      <c r="F25" s="11">
        <v>7</v>
      </c>
      <c r="G25" s="21">
        <f t="shared" si="7"/>
        <v>10</v>
      </c>
      <c r="H25" s="21">
        <f t="shared" si="8"/>
        <v>24</v>
      </c>
    </row>
    <row r="26" spans="1:8" ht="15" customHeight="1">
      <c r="A26" s="49" t="s">
        <v>209</v>
      </c>
      <c r="B26" s="11">
        <v>0</v>
      </c>
      <c r="C26" s="11">
        <v>3</v>
      </c>
      <c r="D26" s="21">
        <f t="shared" si="6"/>
        <v>3</v>
      </c>
      <c r="E26" s="11">
        <v>3</v>
      </c>
      <c r="F26" s="11">
        <v>2</v>
      </c>
      <c r="G26" s="21">
        <f t="shared" si="7"/>
        <v>5</v>
      </c>
      <c r="H26" s="21">
        <f t="shared" si="8"/>
        <v>8</v>
      </c>
    </row>
    <row r="27" spans="1:8" ht="15" customHeight="1">
      <c r="A27" s="49" t="s">
        <v>208</v>
      </c>
      <c r="B27" s="11">
        <v>0</v>
      </c>
      <c r="C27" s="11">
        <v>0</v>
      </c>
      <c r="D27" s="21">
        <f t="shared" si="6"/>
        <v>0</v>
      </c>
      <c r="E27" s="11">
        <v>1</v>
      </c>
      <c r="F27" s="11">
        <v>0</v>
      </c>
      <c r="G27" s="21">
        <f t="shared" si="7"/>
        <v>1</v>
      </c>
      <c r="H27" s="21">
        <f t="shared" si="8"/>
        <v>1</v>
      </c>
    </row>
    <row r="28" spans="1:8" ht="15" customHeight="1">
      <c r="A28" s="49" t="s">
        <v>207</v>
      </c>
      <c r="B28" s="11">
        <v>27</v>
      </c>
      <c r="C28" s="11">
        <v>23</v>
      </c>
      <c r="D28" s="21">
        <f t="shared" si="6"/>
        <v>50</v>
      </c>
      <c r="E28" s="11">
        <v>35</v>
      </c>
      <c r="F28" s="11">
        <v>34</v>
      </c>
      <c r="G28" s="21">
        <f t="shared" si="7"/>
        <v>69</v>
      </c>
      <c r="H28" s="21">
        <f t="shared" si="8"/>
        <v>119</v>
      </c>
    </row>
    <row r="29" spans="1:8" ht="15" customHeight="1">
      <c r="A29" s="49" t="s">
        <v>206</v>
      </c>
      <c r="B29" s="11">
        <v>2</v>
      </c>
      <c r="C29" s="11">
        <v>3</v>
      </c>
      <c r="D29" s="21">
        <f t="shared" si="6"/>
        <v>5</v>
      </c>
      <c r="E29" s="11">
        <v>8</v>
      </c>
      <c r="F29" s="11">
        <v>6</v>
      </c>
      <c r="G29" s="21">
        <f t="shared" si="7"/>
        <v>14</v>
      </c>
      <c r="H29" s="21">
        <f t="shared" si="8"/>
        <v>19</v>
      </c>
    </row>
    <row r="30" spans="1:8" s="6" customFormat="1" ht="15" customHeight="1">
      <c r="A30" s="18" t="s">
        <v>205</v>
      </c>
      <c r="B30" s="13">
        <f aca="true" t="shared" si="9" ref="B30:H30">B31</f>
        <v>252</v>
      </c>
      <c r="C30" s="13">
        <f t="shared" si="9"/>
        <v>299</v>
      </c>
      <c r="D30" s="13">
        <f t="shared" si="9"/>
        <v>551</v>
      </c>
      <c r="E30" s="13">
        <f t="shared" si="9"/>
        <v>197</v>
      </c>
      <c r="F30" s="13">
        <f t="shared" si="9"/>
        <v>266</v>
      </c>
      <c r="G30" s="13">
        <f t="shared" si="9"/>
        <v>463</v>
      </c>
      <c r="H30" s="13">
        <f t="shared" si="9"/>
        <v>1014</v>
      </c>
    </row>
    <row r="31" spans="1:8" ht="15" customHeight="1">
      <c r="A31" s="40" t="s">
        <v>204</v>
      </c>
      <c r="B31" s="13">
        <f aca="true" t="shared" si="10" ref="B31:H31">SUM(B32:B54)</f>
        <v>252</v>
      </c>
      <c r="C31" s="13">
        <f t="shared" si="10"/>
        <v>299</v>
      </c>
      <c r="D31" s="13">
        <f t="shared" si="10"/>
        <v>551</v>
      </c>
      <c r="E31" s="13">
        <f t="shared" si="10"/>
        <v>197</v>
      </c>
      <c r="F31" s="13">
        <f t="shared" si="10"/>
        <v>266</v>
      </c>
      <c r="G31" s="13">
        <f t="shared" si="10"/>
        <v>463</v>
      </c>
      <c r="H31" s="13">
        <f t="shared" si="10"/>
        <v>1014</v>
      </c>
    </row>
    <row r="32" spans="1:8" ht="15" customHeight="1">
      <c r="A32" s="49" t="s">
        <v>203</v>
      </c>
      <c r="B32" s="21">
        <v>8</v>
      </c>
      <c r="C32" s="21">
        <v>14</v>
      </c>
      <c r="D32" s="21">
        <f aca="true" t="shared" si="11" ref="D32:D54">SUM(B32:C32)</f>
        <v>22</v>
      </c>
      <c r="E32" s="38">
        <v>13</v>
      </c>
      <c r="F32" s="38">
        <v>7</v>
      </c>
      <c r="G32" s="21">
        <f aca="true" t="shared" si="12" ref="G32:G54">SUM(E32:F32)</f>
        <v>20</v>
      </c>
      <c r="H32" s="21">
        <f aca="true" t="shared" si="13" ref="H32:H65">SUM(D32,G32)</f>
        <v>42</v>
      </c>
    </row>
    <row r="33" spans="1:8" ht="15" customHeight="1">
      <c r="A33" s="49" t="s">
        <v>202</v>
      </c>
      <c r="B33" s="21">
        <v>13</v>
      </c>
      <c r="C33" s="21">
        <v>21</v>
      </c>
      <c r="D33" s="21">
        <f t="shared" si="11"/>
        <v>34</v>
      </c>
      <c r="E33" s="38">
        <v>15</v>
      </c>
      <c r="F33" s="38">
        <v>12</v>
      </c>
      <c r="G33" s="21">
        <f t="shared" si="12"/>
        <v>27</v>
      </c>
      <c r="H33" s="21">
        <f t="shared" si="13"/>
        <v>61</v>
      </c>
    </row>
    <row r="34" spans="1:8" ht="15" customHeight="1">
      <c r="A34" s="49" t="s">
        <v>201</v>
      </c>
      <c r="B34" s="21">
        <v>4</v>
      </c>
      <c r="C34" s="21">
        <v>9</v>
      </c>
      <c r="D34" s="21">
        <f t="shared" si="11"/>
        <v>13</v>
      </c>
      <c r="E34" s="38">
        <v>3</v>
      </c>
      <c r="F34" s="38">
        <v>10</v>
      </c>
      <c r="G34" s="21">
        <f t="shared" si="12"/>
        <v>13</v>
      </c>
      <c r="H34" s="21">
        <f t="shared" si="13"/>
        <v>26</v>
      </c>
    </row>
    <row r="35" spans="1:8" ht="15" customHeight="1">
      <c r="A35" s="49" t="s">
        <v>200</v>
      </c>
      <c r="B35" s="21">
        <v>25</v>
      </c>
      <c r="C35" s="21">
        <v>27</v>
      </c>
      <c r="D35" s="21">
        <f t="shared" si="11"/>
        <v>52</v>
      </c>
      <c r="E35" s="38">
        <v>12</v>
      </c>
      <c r="F35" s="38">
        <v>23</v>
      </c>
      <c r="G35" s="21">
        <f t="shared" si="12"/>
        <v>35</v>
      </c>
      <c r="H35" s="21">
        <f t="shared" si="13"/>
        <v>87</v>
      </c>
    </row>
    <row r="36" spans="1:8" ht="15" customHeight="1">
      <c r="A36" s="49" t="s">
        <v>199</v>
      </c>
      <c r="B36" s="21">
        <v>41</v>
      </c>
      <c r="C36" s="21">
        <v>33</v>
      </c>
      <c r="D36" s="21">
        <f t="shared" si="11"/>
        <v>74</v>
      </c>
      <c r="E36" s="38">
        <v>38</v>
      </c>
      <c r="F36" s="38">
        <v>22</v>
      </c>
      <c r="G36" s="21">
        <f t="shared" si="12"/>
        <v>60</v>
      </c>
      <c r="H36" s="21">
        <f t="shared" si="13"/>
        <v>134</v>
      </c>
    </row>
    <row r="37" spans="1:8" ht="15" customHeight="1">
      <c r="A37" s="49" t="s">
        <v>198</v>
      </c>
      <c r="B37" s="21">
        <v>0</v>
      </c>
      <c r="C37" s="21">
        <v>0</v>
      </c>
      <c r="D37" s="21">
        <f t="shared" si="11"/>
        <v>0</v>
      </c>
      <c r="E37" s="38">
        <v>0</v>
      </c>
      <c r="F37" s="38">
        <v>1</v>
      </c>
      <c r="G37" s="21">
        <f t="shared" si="12"/>
        <v>1</v>
      </c>
      <c r="H37" s="21">
        <f t="shared" si="13"/>
        <v>1</v>
      </c>
    </row>
    <row r="38" spans="1:8" ht="15" customHeight="1">
      <c r="A38" s="49" t="s">
        <v>197</v>
      </c>
      <c r="B38" s="21">
        <v>8</v>
      </c>
      <c r="C38" s="21">
        <v>19</v>
      </c>
      <c r="D38" s="21">
        <f t="shared" si="11"/>
        <v>27</v>
      </c>
      <c r="E38" s="38">
        <v>9</v>
      </c>
      <c r="F38" s="38">
        <v>15</v>
      </c>
      <c r="G38" s="21">
        <f t="shared" si="12"/>
        <v>24</v>
      </c>
      <c r="H38" s="21">
        <f t="shared" si="13"/>
        <v>51</v>
      </c>
    </row>
    <row r="39" spans="1:8" ht="15" customHeight="1">
      <c r="A39" s="49" t="s">
        <v>196</v>
      </c>
      <c r="B39" s="2">
        <v>0</v>
      </c>
      <c r="C39" s="2">
        <v>0</v>
      </c>
      <c r="D39" s="21">
        <f t="shared" si="11"/>
        <v>0</v>
      </c>
      <c r="E39" s="38">
        <v>1</v>
      </c>
      <c r="F39" s="38">
        <v>3</v>
      </c>
      <c r="G39" s="21">
        <f t="shared" si="12"/>
        <v>4</v>
      </c>
      <c r="H39" s="21">
        <f t="shared" si="13"/>
        <v>4</v>
      </c>
    </row>
    <row r="40" spans="1:8" ht="15" customHeight="1">
      <c r="A40" s="49" t="s">
        <v>195</v>
      </c>
      <c r="B40" s="21">
        <v>10</v>
      </c>
      <c r="C40" s="21">
        <v>9</v>
      </c>
      <c r="D40" s="21">
        <f t="shared" si="11"/>
        <v>19</v>
      </c>
      <c r="E40" s="38">
        <v>3</v>
      </c>
      <c r="F40" s="38">
        <v>13</v>
      </c>
      <c r="G40" s="21">
        <f t="shared" si="12"/>
        <v>16</v>
      </c>
      <c r="H40" s="21">
        <f t="shared" si="13"/>
        <v>35</v>
      </c>
    </row>
    <row r="41" spans="1:8" ht="15" customHeight="1">
      <c r="A41" s="49" t="s">
        <v>194</v>
      </c>
      <c r="B41" s="21">
        <v>3</v>
      </c>
      <c r="C41" s="21">
        <v>5</v>
      </c>
      <c r="D41" s="21">
        <f t="shared" si="11"/>
        <v>8</v>
      </c>
      <c r="E41" s="38">
        <v>3</v>
      </c>
      <c r="F41" s="38">
        <v>10</v>
      </c>
      <c r="G41" s="21">
        <f t="shared" si="12"/>
        <v>13</v>
      </c>
      <c r="H41" s="21">
        <f t="shared" si="13"/>
        <v>21</v>
      </c>
    </row>
    <row r="42" spans="1:8" ht="15" customHeight="1">
      <c r="A42" s="49" t="s">
        <v>193</v>
      </c>
      <c r="B42" s="21">
        <v>6</v>
      </c>
      <c r="C42" s="21">
        <v>5</v>
      </c>
      <c r="D42" s="21">
        <f t="shared" si="11"/>
        <v>11</v>
      </c>
      <c r="E42" s="38">
        <v>3</v>
      </c>
      <c r="F42" s="38">
        <v>3</v>
      </c>
      <c r="G42" s="21">
        <f t="shared" si="12"/>
        <v>6</v>
      </c>
      <c r="H42" s="21">
        <f t="shared" si="13"/>
        <v>17</v>
      </c>
    </row>
    <row r="43" spans="1:8" ht="15" customHeight="1">
      <c r="A43" s="49" t="s">
        <v>192</v>
      </c>
      <c r="B43" s="21">
        <v>20</v>
      </c>
      <c r="C43" s="21">
        <v>27</v>
      </c>
      <c r="D43" s="21">
        <f t="shared" si="11"/>
        <v>47</v>
      </c>
      <c r="E43" s="38">
        <v>13</v>
      </c>
      <c r="F43" s="38">
        <v>13</v>
      </c>
      <c r="G43" s="21">
        <f t="shared" si="12"/>
        <v>26</v>
      </c>
      <c r="H43" s="21">
        <f t="shared" si="13"/>
        <v>73</v>
      </c>
    </row>
    <row r="44" spans="1:8" ht="15" customHeight="1">
      <c r="A44" s="49" t="s">
        <v>191</v>
      </c>
      <c r="B44" s="21">
        <v>12</v>
      </c>
      <c r="C44" s="21">
        <v>10</v>
      </c>
      <c r="D44" s="21">
        <f t="shared" si="11"/>
        <v>22</v>
      </c>
      <c r="E44" s="38">
        <v>8</v>
      </c>
      <c r="F44" s="38">
        <v>23</v>
      </c>
      <c r="G44" s="21">
        <f t="shared" si="12"/>
        <v>31</v>
      </c>
      <c r="H44" s="21">
        <f t="shared" si="13"/>
        <v>53</v>
      </c>
    </row>
    <row r="45" spans="1:8" ht="15" customHeight="1">
      <c r="A45" s="49" t="s">
        <v>190</v>
      </c>
      <c r="B45" s="21">
        <v>9</v>
      </c>
      <c r="C45" s="21">
        <v>7</v>
      </c>
      <c r="D45" s="21">
        <f t="shared" si="11"/>
        <v>16</v>
      </c>
      <c r="E45" s="38">
        <v>6</v>
      </c>
      <c r="F45" s="38">
        <v>13</v>
      </c>
      <c r="G45" s="21">
        <f t="shared" si="12"/>
        <v>19</v>
      </c>
      <c r="H45" s="21">
        <f t="shared" si="13"/>
        <v>35</v>
      </c>
    </row>
    <row r="46" spans="1:8" ht="15" customHeight="1">
      <c r="A46" s="49" t="s">
        <v>189</v>
      </c>
      <c r="B46" s="21">
        <v>33</v>
      </c>
      <c r="C46" s="21">
        <v>40</v>
      </c>
      <c r="D46" s="21">
        <f t="shared" si="11"/>
        <v>73</v>
      </c>
      <c r="E46" s="38">
        <v>20</v>
      </c>
      <c r="F46" s="38">
        <v>44</v>
      </c>
      <c r="G46" s="21">
        <f t="shared" si="12"/>
        <v>64</v>
      </c>
      <c r="H46" s="21">
        <f t="shared" si="13"/>
        <v>137</v>
      </c>
    </row>
    <row r="47" spans="1:8" ht="15" customHeight="1">
      <c r="A47" s="49" t="s">
        <v>188</v>
      </c>
      <c r="B47" s="21">
        <v>0</v>
      </c>
      <c r="C47" s="21">
        <v>0</v>
      </c>
      <c r="D47" s="21">
        <f t="shared" si="11"/>
        <v>0</v>
      </c>
      <c r="E47" s="38">
        <v>0</v>
      </c>
      <c r="F47" s="38">
        <v>1</v>
      </c>
      <c r="G47" s="21">
        <f t="shared" si="12"/>
        <v>1</v>
      </c>
      <c r="H47" s="21">
        <f t="shared" si="13"/>
        <v>1</v>
      </c>
    </row>
    <row r="48" spans="1:8" ht="15" customHeight="1">
      <c r="A48" s="49" t="s">
        <v>187</v>
      </c>
      <c r="B48" s="21">
        <v>6</v>
      </c>
      <c r="C48" s="21">
        <v>4</v>
      </c>
      <c r="D48" s="21">
        <f t="shared" si="11"/>
        <v>10</v>
      </c>
      <c r="E48" s="38">
        <v>4</v>
      </c>
      <c r="F48" s="38">
        <v>7</v>
      </c>
      <c r="G48" s="21">
        <f t="shared" si="12"/>
        <v>11</v>
      </c>
      <c r="H48" s="21">
        <f t="shared" si="13"/>
        <v>21</v>
      </c>
    </row>
    <row r="49" spans="1:8" ht="15" customHeight="1">
      <c r="A49" s="49" t="s">
        <v>186</v>
      </c>
      <c r="B49" s="21">
        <v>10</v>
      </c>
      <c r="C49" s="21">
        <v>8</v>
      </c>
      <c r="D49" s="21">
        <f t="shared" si="11"/>
        <v>18</v>
      </c>
      <c r="E49" s="38">
        <v>9</v>
      </c>
      <c r="F49" s="38">
        <v>6</v>
      </c>
      <c r="G49" s="21">
        <f t="shared" si="12"/>
        <v>15</v>
      </c>
      <c r="H49" s="21">
        <f t="shared" si="13"/>
        <v>33</v>
      </c>
    </row>
    <row r="50" spans="1:8" ht="15" customHeight="1">
      <c r="A50" s="49" t="s">
        <v>185</v>
      </c>
      <c r="B50" s="21">
        <v>5</v>
      </c>
      <c r="C50" s="21">
        <v>5</v>
      </c>
      <c r="D50" s="21">
        <f t="shared" si="11"/>
        <v>10</v>
      </c>
      <c r="E50" s="38">
        <v>6</v>
      </c>
      <c r="F50" s="38">
        <v>6</v>
      </c>
      <c r="G50" s="21">
        <f t="shared" si="12"/>
        <v>12</v>
      </c>
      <c r="H50" s="21">
        <f t="shared" si="13"/>
        <v>22</v>
      </c>
    </row>
    <row r="51" spans="1:8" ht="15" customHeight="1">
      <c r="A51" s="49" t="s">
        <v>184</v>
      </c>
      <c r="B51" s="21">
        <v>29</v>
      </c>
      <c r="C51" s="21">
        <v>36</v>
      </c>
      <c r="D51" s="21">
        <f t="shared" si="11"/>
        <v>65</v>
      </c>
      <c r="E51" s="38">
        <v>23</v>
      </c>
      <c r="F51" s="38">
        <v>22</v>
      </c>
      <c r="G51" s="21">
        <f t="shared" si="12"/>
        <v>45</v>
      </c>
      <c r="H51" s="21">
        <f t="shared" si="13"/>
        <v>110</v>
      </c>
    </row>
    <row r="52" spans="1:8" ht="15" customHeight="1">
      <c r="A52" s="49" t="s">
        <v>183</v>
      </c>
      <c r="B52" s="21">
        <v>0</v>
      </c>
      <c r="C52" s="21">
        <v>0</v>
      </c>
      <c r="D52" s="21">
        <f t="shared" si="11"/>
        <v>0</v>
      </c>
      <c r="E52" s="38">
        <v>1</v>
      </c>
      <c r="F52" s="38">
        <v>0</v>
      </c>
      <c r="G52" s="21">
        <f t="shared" si="12"/>
        <v>1</v>
      </c>
      <c r="H52" s="21">
        <f t="shared" si="13"/>
        <v>1</v>
      </c>
    </row>
    <row r="53" spans="1:8" ht="15" customHeight="1">
      <c r="A53" s="49" t="s">
        <v>182</v>
      </c>
      <c r="B53" s="21">
        <v>9</v>
      </c>
      <c r="C53" s="21">
        <v>9</v>
      </c>
      <c r="D53" s="21">
        <f t="shared" si="11"/>
        <v>18</v>
      </c>
      <c r="E53" s="38">
        <v>5</v>
      </c>
      <c r="F53" s="38">
        <v>11</v>
      </c>
      <c r="G53" s="21">
        <f t="shared" si="12"/>
        <v>16</v>
      </c>
      <c r="H53" s="21">
        <f t="shared" si="13"/>
        <v>34</v>
      </c>
    </row>
    <row r="54" spans="1:8" ht="15" customHeight="1">
      <c r="A54" s="49" t="s">
        <v>181</v>
      </c>
      <c r="B54" s="21">
        <v>1</v>
      </c>
      <c r="C54" s="21">
        <v>11</v>
      </c>
      <c r="D54" s="21">
        <f t="shared" si="11"/>
        <v>12</v>
      </c>
      <c r="E54" s="38">
        <v>2</v>
      </c>
      <c r="F54" s="38">
        <v>1</v>
      </c>
      <c r="G54" s="21">
        <f t="shared" si="12"/>
        <v>3</v>
      </c>
      <c r="H54" s="21">
        <f t="shared" si="13"/>
        <v>15</v>
      </c>
    </row>
    <row r="55" spans="1:8" s="6" customFormat="1" ht="15" customHeight="1">
      <c r="A55" s="15" t="s">
        <v>180</v>
      </c>
      <c r="B55" s="13">
        <f aca="true" t="shared" si="14" ref="B55:G55">SUM(B56)</f>
        <v>48</v>
      </c>
      <c r="C55" s="13">
        <f t="shared" si="14"/>
        <v>43</v>
      </c>
      <c r="D55" s="13">
        <f t="shared" si="14"/>
        <v>91</v>
      </c>
      <c r="E55" s="13">
        <f t="shared" si="14"/>
        <v>4</v>
      </c>
      <c r="F55" s="13">
        <f t="shared" si="14"/>
        <v>3</v>
      </c>
      <c r="G55" s="13">
        <f t="shared" si="14"/>
        <v>7</v>
      </c>
      <c r="H55" s="13">
        <f t="shared" si="13"/>
        <v>98</v>
      </c>
    </row>
    <row r="56" spans="1:8" ht="15" customHeight="1">
      <c r="A56" s="17" t="s">
        <v>179</v>
      </c>
      <c r="B56" s="13">
        <f aca="true" t="shared" si="15" ref="B56:G56">SUM(B57:B65)</f>
        <v>48</v>
      </c>
      <c r="C56" s="13">
        <f t="shared" si="15"/>
        <v>43</v>
      </c>
      <c r="D56" s="13">
        <f t="shared" si="15"/>
        <v>91</v>
      </c>
      <c r="E56" s="13">
        <f t="shared" si="15"/>
        <v>4</v>
      </c>
      <c r="F56" s="13">
        <f t="shared" si="15"/>
        <v>3</v>
      </c>
      <c r="G56" s="13">
        <f t="shared" si="15"/>
        <v>7</v>
      </c>
      <c r="H56" s="13">
        <f t="shared" si="13"/>
        <v>98</v>
      </c>
    </row>
    <row r="57" spans="1:8" ht="15" customHeight="1">
      <c r="A57" s="19" t="s">
        <v>178</v>
      </c>
      <c r="B57" s="21">
        <v>4</v>
      </c>
      <c r="C57" s="21">
        <v>7</v>
      </c>
      <c r="D57" s="21">
        <f aca="true" t="shared" si="16" ref="D57:D65">SUM(B57:C57)</f>
        <v>11</v>
      </c>
      <c r="E57" s="9">
        <v>0</v>
      </c>
      <c r="F57" s="9">
        <v>1</v>
      </c>
      <c r="G57" s="21">
        <f aca="true" t="shared" si="17" ref="G57:G65">SUM(E57:F57)</f>
        <v>1</v>
      </c>
      <c r="H57" s="9">
        <f t="shared" si="13"/>
        <v>12</v>
      </c>
    </row>
    <row r="58" spans="1:8" ht="15" customHeight="1">
      <c r="A58" s="19" t="s">
        <v>177</v>
      </c>
      <c r="B58" s="21">
        <v>5</v>
      </c>
      <c r="C58" s="21">
        <v>7</v>
      </c>
      <c r="D58" s="21">
        <f t="shared" si="16"/>
        <v>12</v>
      </c>
      <c r="E58" s="9">
        <v>1</v>
      </c>
      <c r="F58" s="9">
        <v>0</v>
      </c>
      <c r="G58" s="21">
        <f t="shared" si="17"/>
        <v>1</v>
      </c>
      <c r="H58" s="9">
        <f t="shared" si="13"/>
        <v>13</v>
      </c>
    </row>
    <row r="59" spans="1:8" ht="15" customHeight="1">
      <c r="A59" s="19" t="s">
        <v>176</v>
      </c>
      <c r="B59" s="21">
        <v>8</v>
      </c>
      <c r="C59" s="21">
        <v>13</v>
      </c>
      <c r="D59" s="21">
        <f t="shared" si="16"/>
        <v>21</v>
      </c>
      <c r="E59" s="9">
        <v>0</v>
      </c>
      <c r="F59" s="9">
        <v>1</v>
      </c>
      <c r="G59" s="21">
        <f t="shared" si="17"/>
        <v>1</v>
      </c>
      <c r="H59" s="9">
        <f t="shared" si="13"/>
        <v>22</v>
      </c>
    </row>
    <row r="60" spans="1:8" ht="15" customHeight="1">
      <c r="A60" s="19" t="s">
        <v>175</v>
      </c>
      <c r="B60" s="21">
        <v>6</v>
      </c>
      <c r="C60" s="21">
        <v>2</v>
      </c>
      <c r="D60" s="21">
        <f t="shared" si="16"/>
        <v>8</v>
      </c>
      <c r="E60" s="9">
        <v>1</v>
      </c>
      <c r="F60" s="9">
        <v>0</v>
      </c>
      <c r="G60" s="21">
        <f t="shared" si="17"/>
        <v>1</v>
      </c>
      <c r="H60" s="9">
        <f t="shared" si="13"/>
        <v>9</v>
      </c>
    </row>
    <row r="61" spans="1:8" ht="15" customHeight="1">
      <c r="A61" s="19" t="s">
        <v>174</v>
      </c>
      <c r="B61" s="21">
        <v>0</v>
      </c>
      <c r="C61" s="21">
        <v>4</v>
      </c>
      <c r="D61" s="21">
        <f t="shared" si="16"/>
        <v>4</v>
      </c>
      <c r="E61" s="9">
        <v>1</v>
      </c>
      <c r="F61" s="9">
        <v>1</v>
      </c>
      <c r="G61" s="21">
        <f t="shared" si="17"/>
        <v>2</v>
      </c>
      <c r="H61" s="9">
        <f t="shared" si="13"/>
        <v>6</v>
      </c>
    </row>
    <row r="62" spans="1:8" ht="15" customHeight="1">
      <c r="A62" s="19" t="s">
        <v>173</v>
      </c>
      <c r="B62" s="21">
        <v>3</v>
      </c>
      <c r="C62" s="21">
        <v>1</v>
      </c>
      <c r="D62" s="21">
        <f t="shared" si="16"/>
        <v>4</v>
      </c>
      <c r="E62" s="9">
        <v>1</v>
      </c>
      <c r="F62" s="9">
        <v>0</v>
      </c>
      <c r="G62" s="21">
        <f t="shared" si="17"/>
        <v>1</v>
      </c>
      <c r="H62" s="9">
        <f t="shared" si="13"/>
        <v>5</v>
      </c>
    </row>
    <row r="63" spans="1:8" ht="15" customHeight="1">
      <c r="A63" s="19" t="s">
        <v>172</v>
      </c>
      <c r="B63" s="21">
        <v>3</v>
      </c>
      <c r="C63" s="21">
        <v>2</v>
      </c>
      <c r="D63" s="21">
        <f t="shared" si="16"/>
        <v>5</v>
      </c>
      <c r="E63" s="9">
        <v>0</v>
      </c>
      <c r="F63" s="9">
        <v>0</v>
      </c>
      <c r="G63" s="21">
        <f t="shared" si="17"/>
        <v>0</v>
      </c>
      <c r="H63" s="9">
        <f t="shared" si="13"/>
        <v>5</v>
      </c>
    </row>
    <row r="64" spans="1:8" ht="15" customHeight="1">
      <c r="A64" s="19" t="s">
        <v>171</v>
      </c>
      <c r="B64" s="9">
        <v>7</v>
      </c>
      <c r="C64" s="9">
        <v>4</v>
      </c>
      <c r="D64" s="21">
        <f t="shared" si="16"/>
        <v>11</v>
      </c>
      <c r="E64" s="9">
        <v>0</v>
      </c>
      <c r="F64" s="9">
        <v>0</v>
      </c>
      <c r="G64" s="21">
        <f t="shared" si="17"/>
        <v>0</v>
      </c>
      <c r="H64" s="9">
        <f t="shared" si="13"/>
        <v>11</v>
      </c>
    </row>
    <row r="65" spans="1:8" ht="15" customHeight="1">
      <c r="A65" s="19" t="s">
        <v>170</v>
      </c>
      <c r="B65" s="21">
        <v>12</v>
      </c>
      <c r="C65" s="21">
        <v>3</v>
      </c>
      <c r="D65" s="21">
        <f t="shared" si="16"/>
        <v>15</v>
      </c>
      <c r="E65" s="9">
        <v>0</v>
      </c>
      <c r="F65" s="9">
        <v>0</v>
      </c>
      <c r="G65" s="21">
        <f t="shared" si="17"/>
        <v>0</v>
      </c>
      <c r="H65" s="9">
        <f t="shared" si="13"/>
        <v>15</v>
      </c>
    </row>
    <row r="66" spans="1:8" ht="15" customHeight="1">
      <c r="A66" s="15" t="s">
        <v>169</v>
      </c>
      <c r="B66" s="30">
        <f aca="true" t="shared" si="18" ref="B66:H67">B67</f>
        <v>1</v>
      </c>
      <c r="C66" s="30">
        <f t="shared" si="18"/>
        <v>11</v>
      </c>
      <c r="D66" s="30">
        <f t="shared" si="18"/>
        <v>12</v>
      </c>
      <c r="E66" s="30">
        <f t="shared" si="18"/>
        <v>0</v>
      </c>
      <c r="F66" s="30">
        <f t="shared" si="18"/>
        <v>0</v>
      </c>
      <c r="G66" s="30">
        <f t="shared" si="18"/>
        <v>0</v>
      </c>
      <c r="H66" s="30">
        <f t="shared" si="18"/>
        <v>12</v>
      </c>
    </row>
    <row r="67" spans="1:8" ht="15" customHeight="1">
      <c r="A67" s="17" t="s">
        <v>168</v>
      </c>
      <c r="B67" s="30">
        <f t="shared" si="18"/>
        <v>1</v>
      </c>
      <c r="C67" s="30">
        <f t="shared" si="18"/>
        <v>11</v>
      </c>
      <c r="D67" s="30">
        <f t="shared" si="18"/>
        <v>12</v>
      </c>
      <c r="E67" s="30">
        <f t="shared" si="18"/>
        <v>0</v>
      </c>
      <c r="F67" s="30">
        <f t="shared" si="18"/>
        <v>0</v>
      </c>
      <c r="G67" s="30">
        <f t="shared" si="18"/>
        <v>0</v>
      </c>
      <c r="H67" s="30">
        <f t="shared" si="18"/>
        <v>12</v>
      </c>
    </row>
    <row r="68" spans="1:8" ht="15" customHeight="1">
      <c r="A68" s="19" t="s">
        <v>167</v>
      </c>
      <c r="B68" s="21">
        <v>1</v>
      </c>
      <c r="C68" s="21">
        <v>11</v>
      </c>
      <c r="D68" s="21">
        <f>SUM(B68:C68)</f>
        <v>12</v>
      </c>
      <c r="E68" s="9">
        <v>0</v>
      </c>
      <c r="F68" s="9">
        <v>0</v>
      </c>
      <c r="G68" s="21">
        <f>SUM(E68:F68)</f>
        <v>0</v>
      </c>
      <c r="H68" s="9">
        <f>SUM(D68,G68)</f>
        <v>12</v>
      </c>
    </row>
    <row r="69" spans="1:8" s="6" customFormat="1" ht="15" customHeight="1">
      <c r="A69" s="15" t="s">
        <v>166</v>
      </c>
      <c r="B69" s="48">
        <f>SUM(B70,B71,B77)</f>
        <v>142</v>
      </c>
      <c r="C69" s="48">
        <f>SUM(C70,C71,C77)</f>
        <v>41</v>
      </c>
      <c r="D69" s="13">
        <f>SUM(B69:C69)</f>
        <v>183</v>
      </c>
      <c r="E69" s="48">
        <f>SUM(E70,E71,E77)</f>
        <v>54</v>
      </c>
      <c r="F69" s="48">
        <f>SUM(F70,F71,F77)</f>
        <v>16</v>
      </c>
      <c r="G69" s="48">
        <f>SUM(E69:F69)</f>
        <v>70</v>
      </c>
      <c r="H69" s="48">
        <f>SUM(D69,G69)</f>
        <v>253</v>
      </c>
    </row>
    <row r="70" spans="1:8" ht="15" customHeight="1">
      <c r="A70" s="17" t="s">
        <v>56</v>
      </c>
      <c r="B70" s="30">
        <v>17</v>
      </c>
      <c r="C70" s="30">
        <v>9</v>
      </c>
      <c r="D70" s="13">
        <f>SUM(B70:C70)</f>
        <v>26</v>
      </c>
      <c r="E70" s="47">
        <v>3</v>
      </c>
      <c r="F70" s="47">
        <v>0</v>
      </c>
      <c r="G70" s="30">
        <f>SUM(E70:F70)</f>
        <v>3</v>
      </c>
      <c r="H70" s="13">
        <f>SUM(D70,G70)</f>
        <v>29</v>
      </c>
    </row>
    <row r="71" spans="1:8" ht="15" customHeight="1">
      <c r="A71" s="17" t="s">
        <v>165</v>
      </c>
      <c r="B71" s="30">
        <f aca="true" t="shared" si="19" ref="B71:H71">SUM(B72:B76)</f>
        <v>110</v>
      </c>
      <c r="C71" s="30">
        <f t="shared" si="19"/>
        <v>27</v>
      </c>
      <c r="D71" s="30">
        <f t="shared" si="19"/>
        <v>137</v>
      </c>
      <c r="E71" s="30">
        <f t="shared" si="19"/>
        <v>46</v>
      </c>
      <c r="F71" s="30">
        <f t="shared" si="19"/>
        <v>14</v>
      </c>
      <c r="G71" s="30">
        <f t="shared" si="19"/>
        <v>60</v>
      </c>
      <c r="H71" s="30">
        <f t="shared" si="19"/>
        <v>197</v>
      </c>
    </row>
    <row r="72" spans="1:8" ht="15" customHeight="1">
      <c r="A72" s="19" t="s">
        <v>164</v>
      </c>
      <c r="B72" s="21">
        <v>23</v>
      </c>
      <c r="C72" s="21">
        <v>1</v>
      </c>
      <c r="D72" s="46">
        <f aca="true" t="shared" si="20" ref="D72:D80">SUM(B72:C72)</f>
        <v>24</v>
      </c>
      <c r="E72" s="21">
        <v>10</v>
      </c>
      <c r="F72" s="21">
        <v>3</v>
      </c>
      <c r="G72" s="46">
        <f aca="true" t="shared" si="21" ref="G72:G80">SUM(E72:F72)</f>
        <v>13</v>
      </c>
      <c r="H72" s="9">
        <f aca="true" t="shared" si="22" ref="H72:H103">SUM(D72,G72)</f>
        <v>37</v>
      </c>
    </row>
    <row r="73" spans="1:8" ht="15" customHeight="1">
      <c r="A73" s="19" t="s">
        <v>163</v>
      </c>
      <c r="B73" s="21">
        <v>20</v>
      </c>
      <c r="C73" s="21">
        <v>3</v>
      </c>
      <c r="D73" s="46">
        <f t="shared" si="20"/>
        <v>23</v>
      </c>
      <c r="E73" s="21">
        <v>5</v>
      </c>
      <c r="F73" s="21">
        <v>1</v>
      </c>
      <c r="G73" s="46">
        <f t="shared" si="21"/>
        <v>6</v>
      </c>
      <c r="H73" s="9">
        <f t="shared" si="22"/>
        <v>29</v>
      </c>
    </row>
    <row r="74" spans="1:8" ht="15" customHeight="1">
      <c r="A74" s="19" t="s">
        <v>162</v>
      </c>
      <c r="B74" s="21">
        <v>18</v>
      </c>
      <c r="C74" s="21">
        <v>5</v>
      </c>
      <c r="D74" s="46">
        <f t="shared" si="20"/>
        <v>23</v>
      </c>
      <c r="E74" s="21">
        <v>5</v>
      </c>
      <c r="F74" s="21">
        <v>1</v>
      </c>
      <c r="G74" s="46">
        <f t="shared" si="21"/>
        <v>6</v>
      </c>
      <c r="H74" s="9">
        <f t="shared" si="22"/>
        <v>29</v>
      </c>
    </row>
    <row r="75" spans="1:8" ht="15" customHeight="1">
      <c r="A75" s="19" t="s">
        <v>161</v>
      </c>
      <c r="B75" s="21">
        <v>16</v>
      </c>
      <c r="C75" s="21">
        <v>11</v>
      </c>
      <c r="D75" s="46">
        <f t="shared" si="20"/>
        <v>27</v>
      </c>
      <c r="E75" s="21">
        <v>11</v>
      </c>
      <c r="F75" s="21">
        <v>5</v>
      </c>
      <c r="G75" s="46">
        <f t="shared" si="21"/>
        <v>16</v>
      </c>
      <c r="H75" s="9">
        <f t="shared" si="22"/>
        <v>43</v>
      </c>
    </row>
    <row r="76" spans="1:8" ht="15" customHeight="1">
      <c r="A76" s="19" t="s">
        <v>160</v>
      </c>
      <c r="B76" s="21">
        <v>33</v>
      </c>
      <c r="C76" s="21">
        <v>7</v>
      </c>
      <c r="D76" s="46">
        <f t="shared" si="20"/>
        <v>40</v>
      </c>
      <c r="E76" s="21">
        <v>15</v>
      </c>
      <c r="F76" s="21">
        <v>4</v>
      </c>
      <c r="G76" s="46">
        <f t="shared" si="21"/>
        <v>19</v>
      </c>
      <c r="H76" s="9">
        <f t="shared" si="22"/>
        <v>59</v>
      </c>
    </row>
    <row r="77" spans="1:8" ht="15" customHeight="1">
      <c r="A77" s="17" t="s">
        <v>159</v>
      </c>
      <c r="B77" s="30">
        <f>SUM(B78:B79)</f>
        <v>15</v>
      </c>
      <c r="C77" s="30">
        <f>SUM(C78:C79)</f>
        <v>5</v>
      </c>
      <c r="D77" s="30">
        <f t="shared" si="20"/>
        <v>20</v>
      </c>
      <c r="E77" s="30">
        <f>SUM(E78:E79)</f>
        <v>5</v>
      </c>
      <c r="F77" s="30">
        <f>SUM(F78:F79)</f>
        <v>2</v>
      </c>
      <c r="G77" s="30">
        <f t="shared" si="21"/>
        <v>7</v>
      </c>
      <c r="H77" s="30">
        <f t="shared" si="22"/>
        <v>27</v>
      </c>
    </row>
    <row r="78" spans="1:8" ht="15" customHeight="1">
      <c r="A78" s="19" t="s">
        <v>158</v>
      </c>
      <c r="B78" s="21">
        <v>15</v>
      </c>
      <c r="C78" s="21">
        <v>5</v>
      </c>
      <c r="D78" s="46">
        <f t="shared" si="20"/>
        <v>20</v>
      </c>
      <c r="E78" s="21">
        <v>5</v>
      </c>
      <c r="F78" s="21">
        <v>1</v>
      </c>
      <c r="G78" s="46">
        <f t="shared" si="21"/>
        <v>6</v>
      </c>
      <c r="H78" s="9">
        <f t="shared" si="22"/>
        <v>26</v>
      </c>
    </row>
    <row r="79" spans="1:8" ht="15" customHeight="1">
      <c r="A79" s="19" t="s">
        <v>157</v>
      </c>
      <c r="B79" s="21">
        <v>0</v>
      </c>
      <c r="C79" s="21">
        <v>0</v>
      </c>
      <c r="D79" s="46">
        <f t="shared" si="20"/>
        <v>0</v>
      </c>
      <c r="E79" s="21">
        <v>0</v>
      </c>
      <c r="F79" s="21">
        <v>1</v>
      </c>
      <c r="G79" s="46">
        <f t="shared" si="21"/>
        <v>1</v>
      </c>
      <c r="H79" s="9">
        <f t="shared" si="22"/>
        <v>1</v>
      </c>
    </row>
    <row r="80" spans="1:8" s="6" customFormat="1" ht="15" customHeight="1">
      <c r="A80" s="18" t="s">
        <v>156</v>
      </c>
      <c r="B80" s="13">
        <f>SUM(B81)</f>
        <v>1563</v>
      </c>
      <c r="C80" s="13">
        <f>SUM(C81)</f>
        <v>1788</v>
      </c>
      <c r="D80" s="13">
        <f t="shared" si="20"/>
        <v>3351</v>
      </c>
      <c r="E80" s="13">
        <f>SUM(E81)</f>
        <v>3020</v>
      </c>
      <c r="F80" s="13">
        <f>SUM(F81)</f>
        <v>3135</v>
      </c>
      <c r="G80" s="13">
        <f t="shared" si="21"/>
        <v>6155</v>
      </c>
      <c r="H80" s="13">
        <f t="shared" si="22"/>
        <v>9506</v>
      </c>
    </row>
    <row r="81" spans="1:8" ht="15" customHeight="1">
      <c r="A81" s="17" t="s">
        <v>155</v>
      </c>
      <c r="B81" s="30">
        <f aca="true" t="shared" si="23" ref="B81:G81">SUM(B82:B162)</f>
        <v>1563</v>
      </c>
      <c r="C81" s="30">
        <f t="shared" si="23"/>
        <v>1788</v>
      </c>
      <c r="D81" s="30">
        <f t="shared" si="23"/>
        <v>3351</v>
      </c>
      <c r="E81" s="30">
        <f t="shared" si="23"/>
        <v>3020</v>
      </c>
      <c r="F81" s="30">
        <f t="shared" si="23"/>
        <v>3135</v>
      </c>
      <c r="G81" s="30">
        <f t="shared" si="23"/>
        <v>6155</v>
      </c>
      <c r="H81" s="13">
        <f t="shared" si="22"/>
        <v>9506</v>
      </c>
    </row>
    <row r="82" spans="1:8" ht="15" customHeight="1">
      <c r="A82" s="42" t="s">
        <v>154</v>
      </c>
      <c r="B82" s="21">
        <v>7</v>
      </c>
      <c r="C82" s="21">
        <v>5</v>
      </c>
      <c r="D82" s="21">
        <f aca="true" t="shared" si="24" ref="D82:D113">SUM(B82:C82)</f>
        <v>12</v>
      </c>
      <c r="E82" s="38">
        <v>3</v>
      </c>
      <c r="F82" s="38">
        <v>9</v>
      </c>
      <c r="G82" s="21">
        <f aca="true" t="shared" si="25" ref="G82:G113">SUM(E82:F82)</f>
        <v>12</v>
      </c>
      <c r="H82" s="9">
        <f t="shared" si="22"/>
        <v>24</v>
      </c>
    </row>
    <row r="83" spans="1:8" ht="15" customHeight="1">
      <c r="A83" s="42" t="s">
        <v>153</v>
      </c>
      <c r="B83" s="21">
        <v>0</v>
      </c>
      <c r="C83" s="21">
        <v>6</v>
      </c>
      <c r="D83" s="21">
        <f t="shared" si="24"/>
        <v>6</v>
      </c>
      <c r="E83" s="38">
        <v>4</v>
      </c>
      <c r="F83" s="38">
        <v>3</v>
      </c>
      <c r="G83" s="21">
        <f t="shared" si="25"/>
        <v>7</v>
      </c>
      <c r="H83" s="9">
        <f t="shared" si="22"/>
        <v>13</v>
      </c>
    </row>
    <row r="84" spans="1:8" ht="15" customHeight="1">
      <c r="A84" s="42" t="s">
        <v>152</v>
      </c>
      <c r="B84" s="45">
        <v>15</v>
      </c>
      <c r="C84" s="45">
        <v>20</v>
      </c>
      <c r="D84" s="21">
        <f t="shared" si="24"/>
        <v>35</v>
      </c>
      <c r="E84" s="38">
        <v>34</v>
      </c>
      <c r="F84" s="38">
        <v>40</v>
      </c>
      <c r="G84" s="21">
        <f t="shared" si="25"/>
        <v>74</v>
      </c>
      <c r="H84" s="9">
        <f t="shared" si="22"/>
        <v>109</v>
      </c>
    </row>
    <row r="85" spans="1:8" ht="15" customHeight="1">
      <c r="A85" s="42" t="s">
        <v>151</v>
      </c>
      <c r="B85" s="21">
        <v>78</v>
      </c>
      <c r="C85" s="21">
        <v>133</v>
      </c>
      <c r="D85" s="21">
        <f t="shared" si="24"/>
        <v>211</v>
      </c>
      <c r="E85" s="38">
        <v>145</v>
      </c>
      <c r="F85" s="38">
        <v>252</v>
      </c>
      <c r="G85" s="21">
        <f t="shared" si="25"/>
        <v>397</v>
      </c>
      <c r="H85" s="9">
        <f t="shared" si="22"/>
        <v>608</v>
      </c>
    </row>
    <row r="86" spans="1:8" ht="15" customHeight="1">
      <c r="A86" s="42" t="s">
        <v>150</v>
      </c>
      <c r="B86" s="21">
        <v>6</v>
      </c>
      <c r="C86" s="21">
        <v>16</v>
      </c>
      <c r="D86" s="21">
        <f t="shared" si="24"/>
        <v>22</v>
      </c>
      <c r="E86" s="38">
        <v>2</v>
      </c>
      <c r="F86" s="38">
        <v>14</v>
      </c>
      <c r="G86" s="21">
        <f t="shared" si="25"/>
        <v>16</v>
      </c>
      <c r="H86" s="9">
        <f t="shared" si="22"/>
        <v>38</v>
      </c>
    </row>
    <row r="87" spans="1:8" ht="15" customHeight="1">
      <c r="A87" s="42" t="s">
        <v>149</v>
      </c>
      <c r="B87" s="21">
        <v>7</v>
      </c>
      <c r="C87" s="21">
        <v>7</v>
      </c>
      <c r="D87" s="21">
        <f t="shared" si="24"/>
        <v>14</v>
      </c>
      <c r="E87" s="38">
        <v>19</v>
      </c>
      <c r="F87" s="38">
        <v>8</v>
      </c>
      <c r="G87" s="21">
        <f t="shared" si="25"/>
        <v>27</v>
      </c>
      <c r="H87" s="9">
        <f t="shared" si="22"/>
        <v>41</v>
      </c>
    </row>
    <row r="88" spans="1:8" ht="15" customHeight="1">
      <c r="A88" s="43" t="s">
        <v>148</v>
      </c>
      <c r="B88" s="21">
        <v>5</v>
      </c>
      <c r="C88" s="21">
        <v>20</v>
      </c>
      <c r="D88" s="21">
        <f t="shared" si="24"/>
        <v>25</v>
      </c>
      <c r="E88" s="38">
        <v>8</v>
      </c>
      <c r="F88" s="38">
        <v>48</v>
      </c>
      <c r="G88" s="21">
        <f t="shared" si="25"/>
        <v>56</v>
      </c>
      <c r="H88" s="9">
        <f t="shared" si="22"/>
        <v>81</v>
      </c>
    </row>
    <row r="89" spans="1:8" ht="15" customHeight="1">
      <c r="A89" s="43" t="s">
        <v>147</v>
      </c>
      <c r="B89" s="21">
        <v>21</v>
      </c>
      <c r="C89" s="21">
        <v>18</v>
      </c>
      <c r="D89" s="21">
        <f t="shared" si="24"/>
        <v>39</v>
      </c>
      <c r="E89" s="38">
        <v>10</v>
      </c>
      <c r="F89" s="38">
        <v>22</v>
      </c>
      <c r="G89" s="21">
        <f t="shared" si="25"/>
        <v>32</v>
      </c>
      <c r="H89" s="9">
        <f t="shared" si="22"/>
        <v>71</v>
      </c>
    </row>
    <row r="90" spans="1:8" ht="15" customHeight="1">
      <c r="A90" s="42" t="s">
        <v>146</v>
      </c>
      <c r="B90" s="21">
        <v>48</v>
      </c>
      <c r="C90" s="21">
        <v>16</v>
      </c>
      <c r="D90" s="21">
        <f t="shared" si="24"/>
        <v>64</v>
      </c>
      <c r="E90" s="38">
        <v>98</v>
      </c>
      <c r="F90" s="38">
        <v>28</v>
      </c>
      <c r="G90" s="21">
        <f t="shared" si="25"/>
        <v>126</v>
      </c>
      <c r="H90" s="9">
        <f t="shared" si="22"/>
        <v>190</v>
      </c>
    </row>
    <row r="91" spans="1:8" ht="15" customHeight="1">
      <c r="A91" s="42" t="s">
        <v>145</v>
      </c>
      <c r="B91" s="21">
        <v>9</v>
      </c>
      <c r="C91" s="21">
        <v>11</v>
      </c>
      <c r="D91" s="21">
        <f t="shared" si="24"/>
        <v>20</v>
      </c>
      <c r="E91" s="38">
        <v>13</v>
      </c>
      <c r="F91" s="38">
        <v>2</v>
      </c>
      <c r="G91" s="21">
        <f t="shared" si="25"/>
        <v>15</v>
      </c>
      <c r="H91" s="9">
        <f t="shared" si="22"/>
        <v>35</v>
      </c>
    </row>
    <row r="92" spans="1:8" ht="15" customHeight="1">
      <c r="A92" s="42" t="s">
        <v>144</v>
      </c>
      <c r="B92" s="21">
        <v>6</v>
      </c>
      <c r="C92" s="21">
        <v>4</v>
      </c>
      <c r="D92" s="21">
        <f t="shared" si="24"/>
        <v>10</v>
      </c>
      <c r="E92" s="38">
        <v>33</v>
      </c>
      <c r="F92" s="38">
        <v>3</v>
      </c>
      <c r="G92" s="21">
        <f t="shared" si="25"/>
        <v>36</v>
      </c>
      <c r="H92" s="9">
        <f t="shared" si="22"/>
        <v>46</v>
      </c>
    </row>
    <row r="93" spans="1:8" ht="15" customHeight="1">
      <c r="A93" s="42" t="s">
        <v>143</v>
      </c>
      <c r="B93" s="21">
        <v>2</v>
      </c>
      <c r="C93" s="21">
        <v>0</v>
      </c>
      <c r="D93" s="21">
        <f t="shared" si="24"/>
        <v>2</v>
      </c>
      <c r="E93" s="38">
        <v>0</v>
      </c>
      <c r="F93" s="38">
        <v>0</v>
      </c>
      <c r="G93" s="21">
        <f t="shared" si="25"/>
        <v>0</v>
      </c>
      <c r="H93" s="9">
        <f t="shared" si="22"/>
        <v>2</v>
      </c>
    </row>
    <row r="94" spans="1:8" ht="15" customHeight="1">
      <c r="A94" s="42" t="s">
        <v>142</v>
      </c>
      <c r="B94" s="21">
        <v>150</v>
      </c>
      <c r="C94" s="21">
        <v>56</v>
      </c>
      <c r="D94" s="21">
        <f t="shared" si="24"/>
        <v>206</v>
      </c>
      <c r="E94" s="38">
        <v>276</v>
      </c>
      <c r="F94" s="38">
        <v>99</v>
      </c>
      <c r="G94" s="21">
        <f t="shared" si="25"/>
        <v>375</v>
      </c>
      <c r="H94" s="9">
        <f t="shared" si="22"/>
        <v>581</v>
      </c>
    </row>
    <row r="95" spans="1:8" ht="15" customHeight="1">
      <c r="A95" s="42" t="s">
        <v>141</v>
      </c>
      <c r="B95" s="21">
        <v>21</v>
      </c>
      <c r="C95" s="21">
        <v>5</v>
      </c>
      <c r="D95" s="21">
        <f t="shared" si="24"/>
        <v>26</v>
      </c>
      <c r="E95" s="38">
        <v>49</v>
      </c>
      <c r="F95" s="38">
        <v>5</v>
      </c>
      <c r="G95" s="21">
        <f t="shared" si="25"/>
        <v>54</v>
      </c>
      <c r="H95" s="9">
        <f t="shared" si="22"/>
        <v>80</v>
      </c>
    </row>
    <row r="96" spans="1:8" ht="15" customHeight="1">
      <c r="A96" s="42" t="s">
        <v>140</v>
      </c>
      <c r="B96" s="21">
        <v>13</v>
      </c>
      <c r="C96" s="21">
        <v>8</v>
      </c>
      <c r="D96" s="21">
        <f t="shared" si="24"/>
        <v>21</v>
      </c>
      <c r="E96" s="38">
        <v>43</v>
      </c>
      <c r="F96" s="38">
        <v>23</v>
      </c>
      <c r="G96" s="21">
        <f t="shared" si="25"/>
        <v>66</v>
      </c>
      <c r="H96" s="9">
        <f t="shared" si="22"/>
        <v>87</v>
      </c>
    </row>
    <row r="97" spans="1:8" ht="15" customHeight="1">
      <c r="A97" s="42" t="s">
        <v>139</v>
      </c>
      <c r="B97" s="21">
        <v>20</v>
      </c>
      <c r="C97" s="21">
        <v>11</v>
      </c>
      <c r="D97" s="21">
        <f t="shared" si="24"/>
        <v>31</v>
      </c>
      <c r="E97" s="21">
        <v>62</v>
      </c>
      <c r="F97" s="21">
        <v>21</v>
      </c>
      <c r="G97" s="21">
        <f t="shared" si="25"/>
        <v>83</v>
      </c>
      <c r="H97" s="9">
        <f t="shared" si="22"/>
        <v>114</v>
      </c>
    </row>
    <row r="98" spans="1:8" ht="15" customHeight="1">
      <c r="A98" s="42" t="s">
        <v>138</v>
      </c>
      <c r="B98" s="21">
        <v>12</v>
      </c>
      <c r="C98" s="21">
        <v>5</v>
      </c>
      <c r="D98" s="21">
        <f t="shared" si="24"/>
        <v>17</v>
      </c>
      <c r="E98" s="21">
        <v>13</v>
      </c>
      <c r="F98" s="21">
        <v>3</v>
      </c>
      <c r="G98" s="21">
        <f t="shared" si="25"/>
        <v>16</v>
      </c>
      <c r="H98" s="9">
        <f t="shared" si="22"/>
        <v>33</v>
      </c>
    </row>
    <row r="99" spans="1:8" ht="15" customHeight="1">
      <c r="A99" s="44" t="s">
        <v>137</v>
      </c>
      <c r="B99" s="21">
        <v>0</v>
      </c>
      <c r="C99" s="21">
        <v>0</v>
      </c>
      <c r="D99" s="21">
        <f t="shared" si="24"/>
        <v>0</v>
      </c>
      <c r="E99" s="38">
        <v>1</v>
      </c>
      <c r="F99" s="38">
        <v>8</v>
      </c>
      <c r="G99" s="21">
        <f t="shared" si="25"/>
        <v>9</v>
      </c>
      <c r="H99" s="9">
        <f t="shared" si="22"/>
        <v>9</v>
      </c>
    </row>
    <row r="100" spans="1:8" ht="15" customHeight="1">
      <c r="A100" s="44" t="s">
        <v>136</v>
      </c>
      <c r="B100" s="21">
        <v>7</v>
      </c>
      <c r="C100" s="21">
        <v>27</v>
      </c>
      <c r="D100" s="21">
        <f t="shared" si="24"/>
        <v>34</v>
      </c>
      <c r="E100" s="38">
        <v>13</v>
      </c>
      <c r="F100" s="38">
        <v>61</v>
      </c>
      <c r="G100" s="21">
        <f t="shared" si="25"/>
        <v>74</v>
      </c>
      <c r="H100" s="9">
        <f t="shared" si="22"/>
        <v>108</v>
      </c>
    </row>
    <row r="101" spans="1:8" ht="15" customHeight="1">
      <c r="A101" s="42" t="s">
        <v>135</v>
      </c>
      <c r="B101" s="21">
        <v>3</v>
      </c>
      <c r="C101" s="21">
        <v>2</v>
      </c>
      <c r="D101" s="21">
        <f t="shared" si="24"/>
        <v>5</v>
      </c>
      <c r="E101" s="38">
        <v>2</v>
      </c>
      <c r="F101" s="38">
        <v>3</v>
      </c>
      <c r="G101" s="21">
        <f t="shared" si="25"/>
        <v>5</v>
      </c>
      <c r="H101" s="9">
        <f t="shared" si="22"/>
        <v>10</v>
      </c>
    </row>
    <row r="102" spans="1:8" ht="15" customHeight="1">
      <c r="A102" s="44" t="s">
        <v>134</v>
      </c>
      <c r="B102" s="21">
        <v>1</v>
      </c>
      <c r="C102" s="21">
        <v>5</v>
      </c>
      <c r="D102" s="21">
        <f t="shared" si="24"/>
        <v>6</v>
      </c>
      <c r="E102" s="38">
        <v>1</v>
      </c>
      <c r="F102" s="38">
        <v>2</v>
      </c>
      <c r="G102" s="21">
        <f t="shared" si="25"/>
        <v>3</v>
      </c>
      <c r="H102" s="9">
        <f t="shared" si="22"/>
        <v>9</v>
      </c>
    </row>
    <row r="103" spans="1:8" ht="15" customHeight="1">
      <c r="A103" s="42" t="s">
        <v>133</v>
      </c>
      <c r="B103" s="21">
        <v>9</v>
      </c>
      <c r="C103" s="21">
        <v>20</v>
      </c>
      <c r="D103" s="21">
        <f t="shared" si="24"/>
        <v>29</v>
      </c>
      <c r="E103" s="38">
        <v>10</v>
      </c>
      <c r="F103" s="38">
        <v>14</v>
      </c>
      <c r="G103" s="21">
        <f t="shared" si="25"/>
        <v>24</v>
      </c>
      <c r="H103" s="9">
        <f t="shared" si="22"/>
        <v>53</v>
      </c>
    </row>
    <row r="104" spans="1:8" ht="15" customHeight="1">
      <c r="A104" s="42" t="s">
        <v>132</v>
      </c>
      <c r="B104" s="21">
        <v>6</v>
      </c>
      <c r="C104" s="21">
        <v>5</v>
      </c>
      <c r="D104" s="21">
        <f t="shared" si="24"/>
        <v>11</v>
      </c>
      <c r="E104" s="38">
        <v>2</v>
      </c>
      <c r="F104" s="38">
        <v>13</v>
      </c>
      <c r="G104" s="21">
        <f t="shared" si="25"/>
        <v>15</v>
      </c>
      <c r="H104" s="9">
        <f aca="true" t="shared" si="26" ref="H104:H135">SUM(D104,G104)</f>
        <v>26</v>
      </c>
    </row>
    <row r="105" spans="1:8" ht="15" customHeight="1">
      <c r="A105" s="42" t="s">
        <v>131</v>
      </c>
      <c r="B105" s="21">
        <v>9</v>
      </c>
      <c r="C105" s="21">
        <v>15</v>
      </c>
      <c r="D105" s="21">
        <f t="shared" si="24"/>
        <v>24</v>
      </c>
      <c r="E105" s="38">
        <v>12</v>
      </c>
      <c r="F105" s="38">
        <v>31</v>
      </c>
      <c r="G105" s="21">
        <f t="shared" si="25"/>
        <v>43</v>
      </c>
      <c r="H105" s="9">
        <f t="shared" si="26"/>
        <v>67</v>
      </c>
    </row>
    <row r="106" spans="1:8" ht="15" customHeight="1">
      <c r="A106" s="42" t="s">
        <v>130</v>
      </c>
      <c r="B106" s="21">
        <v>20</v>
      </c>
      <c r="C106" s="21">
        <v>10</v>
      </c>
      <c r="D106" s="21">
        <f t="shared" si="24"/>
        <v>30</v>
      </c>
      <c r="E106" s="38">
        <v>21</v>
      </c>
      <c r="F106" s="38">
        <v>29</v>
      </c>
      <c r="G106" s="21">
        <f t="shared" si="25"/>
        <v>50</v>
      </c>
      <c r="H106" s="9">
        <f t="shared" si="26"/>
        <v>80</v>
      </c>
    </row>
    <row r="107" spans="1:8" ht="15" customHeight="1">
      <c r="A107" s="42" t="s">
        <v>129</v>
      </c>
      <c r="B107" s="21">
        <v>8</v>
      </c>
      <c r="C107" s="21">
        <v>6</v>
      </c>
      <c r="D107" s="21">
        <f t="shared" si="24"/>
        <v>14</v>
      </c>
      <c r="E107" s="38">
        <v>5</v>
      </c>
      <c r="F107" s="38">
        <v>8</v>
      </c>
      <c r="G107" s="21">
        <f t="shared" si="25"/>
        <v>13</v>
      </c>
      <c r="H107" s="9">
        <f t="shared" si="26"/>
        <v>27</v>
      </c>
    </row>
    <row r="108" spans="1:8" ht="15" customHeight="1">
      <c r="A108" s="42" t="s">
        <v>128</v>
      </c>
      <c r="B108" s="21">
        <v>6</v>
      </c>
      <c r="C108" s="21">
        <v>13</v>
      </c>
      <c r="D108" s="21">
        <f t="shared" si="24"/>
        <v>19</v>
      </c>
      <c r="E108" s="38">
        <v>13</v>
      </c>
      <c r="F108" s="38">
        <v>24</v>
      </c>
      <c r="G108" s="21">
        <f t="shared" si="25"/>
        <v>37</v>
      </c>
      <c r="H108" s="9">
        <f t="shared" si="26"/>
        <v>56</v>
      </c>
    </row>
    <row r="109" spans="1:8" ht="15" customHeight="1">
      <c r="A109" s="42" t="s">
        <v>127</v>
      </c>
      <c r="B109" s="21">
        <v>6</v>
      </c>
      <c r="C109" s="21">
        <v>2</v>
      </c>
      <c r="D109" s="21">
        <f t="shared" si="24"/>
        <v>8</v>
      </c>
      <c r="E109" s="38">
        <v>11</v>
      </c>
      <c r="F109" s="38">
        <v>6</v>
      </c>
      <c r="G109" s="21">
        <f t="shared" si="25"/>
        <v>17</v>
      </c>
      <c r="H109" s="9">
        <f t="shared" si="26"/>
        <v>25</v>
      </c>
    </row>
    <row r="110" spans="1:8" ht="15" customHeight="1">
      <c r="A110" s="43" t="s">
        <v>126</v>
      </c>
      <c r="B110" s="21">
        <v>11</v>
      </c>
      <c r="C110" s="21">
        <v>9</v>
      </c>
      <c r="D110" s="21">
        <f t="shared" si="24"/>
        <v>20</v>
      </c>
      <c r="E110" s="38">
        <v>21</v>
      </c>
      <c r="F110" s="38">
        <v>17</v>
      </c>
      <c r="G110" s="21">
        <f t="shared" si="25"/>
        <v>38</v>
      </c>
      <c r="H110" s="9">
        <f t="shared" si="26"/>
        <v>58</v>
      </c>
    </row>
    <row r="111" spans="1:8" ht="15" customHeight="1">
      <c r="A111" s="42" t="s">
        <v>125</v>
      </c>
      <c r="B111" s="21">
        <v>60</v>
      </c>
      <c r="C111" s="21">
        <v>131</v>
      </c>
      <c r="D111" s="21">
        <f t="shared" si="24"/>
        <v>191</v>
      </c>
      <c r="E111" s="38">
        <v>195</v>
      </c>
      <c r="F111" s="38">
        <v>310</v>
      </c>
      <c r="G111" s="21">
        <f t="shared" si="25"/>
        <v>505</v>
      </c>
      <c r="H111" s="9">
        <f t="shared" si="26"/>
        <v>696</v>
      </c>
    </row>
    <row r="112" spans="1:8" ht="15" customHeight="1">
      <c r="A112" s="42" t="s">
        <v>124</v>
      </c>
      <c r="B112" s="21">
        <v>7</v>
      </c>
      <c r="C112" s="21">
        <v>4</v>
      </c>
      <c r="D112" s="21">
        <f t="shared" si="24"/>
        <v>11</v>
      </c>
      <c r="E112" s="38">
        <v>16</v>
      </c>
      <c r="F112" s="38">
        <v>21</v>
      </c>
      <c r="G112" s="21">
        <f t="shared" si="25"/>
        <v>37</v>
      </c>
      <c r="H112" s="9">
        <f t="shared" si="26"/>
        <v>48</v>
      </c>
    </row>
    <row r="113" spans="1:8" ht="15" customHeight="1">
      <c r="A113" s="42" t="s">
        <v>123</v>
      </c>
      <c r="B113" s="21">
        <v>6</v>
      </c>
      <c r="C113" s="21">
        <v>12</v>
      </c>
      <c r="D113" s="21">
        <f t="shared" si="24"/>
        <v>18</v>
      </c>
      <c r="E113" s="38">
        <v>4</v>
      </c>
      <c r="F113" s="38">
        <v>7</v>
      </c>
      <c r="G113" s="21">
        <f t="shared" si="25"/>
        <v>11</v>
      </c>
      <c r="H113" s="9">
        <f t="shared" si="26"/>
        <v>29</v>
      </c>
    </row>
    <row r="114" spans="1:8" ht="15" customHeight="1">
      <c r="A114" s="43" t="s">
        <v>122</v>
      </c>
      <c r="B114" s="21">
        <v>50</v>
      </c>
      <c r="C114" s="21">
        <v>45</v>
      </c>
      <c r="D114" s="21">
        <f aca="true" t="shared" si="27" ref="D114:D145">SUM(B114:C114)</f>
        <v>95</v>
      </c>
      <c r="E114" s="38">
        <v>75</v>
      </c>
      <c r="F114" s="38">
        <v>83</v>
      </c>
      <c r="G114" s="21">
        <f aca="true" t="shared" si="28" ref="G114:G145">SUM(E114:F114)</f>
        <v>158</v>
      </c>
      <c r="H114" s="9">
        <f t="shared" si="26"/>
        <v>253</v>
      </c>
    </row>
    <row r="115" spans="1:8" ht="15" customHeight="1">
      <c r="A115" s="42" t="s">
        <v>121</v>
      </c>
      <c r="B115" s="21">
        <v>15</v>
      </c>
      <c r="C115" s="21">
        <v>18</v>
      </c>
      <c r="D115" s="21">
        <f t="shared" si="27"/>
        <v>33</v>
      </c>
      <c r="E115" s="21">
        <v>13</v>
      </c>
      <c r="F115" s="21">
        <v>20</v>
      </c>
      <c r="G115" s="21">
        <f t="shared" si="28"/>
        <v>33</v>
      </c>
      <c r="H115" s="9">
        <f t="shared" si="26"/>
        <v>66</v>
      </c>
    </row>
    <row r="116" spans="1:8" ht="15" customHeight="1">
      <c r="A116" s="42" t="s">
        <v>120</v>
      </c>
      <c r="B116" s="21">
        <v>1</v>
      </c>
      <c r="C116" s="21">
        <v>0</v>
      </c>
      <c r="D116" s="21">
        <f t="shared" si="27"/>
        <v>1</v>
      </c>
      <c r="E116" s="38">
        <v>2</v>
      </c>
      <c r="F116" s="38">
        <v>0</v>
      </c>
      <c r="G116" s="21">
        <f t="shared" si="28"/>
        <v>2</v>
      </c>
      <c r="H116" s="9">
        <f t="shared" si="26"/>
        <v>3</v>
      </c>
    </row>
    <row r="117" spans="1:8" ht="15" customHeight="1">
      <c r="A117" s="42" t="s">
        <v>119</v>
      </c>
      <c r="B117" s="21">
        <v>18</v>
      </c>
      <c r="C117" s="21">
        <v>54</v>
      </c>
      <c r="D117" s="21">
        <f t="shared" si="27"/>
        <v>72</v>
      </c>
      <c r="E117" s="38">
        <f>15+21</f>
        <v>36</v>
      </c>
      <c r="F117" s="38">
        <f>33+52</f>
        <v>85</v>
      </c>
      <c r="G117" s="21">
        <f t="shared" si="28"/>
        <v>121</v>
      </c>
      <c r="H117" s="9">
        <f t="shared" si="26"/>
        <v>193</v>
      </c>
    </row>
    <row r="118" spans="1:8" ht="15" customHeight="1">
      <c r="A118" s="43" t="s">
        <v>118</v>
      </c>
      <c r="B118" s="21">
        <v>94</v>
      </c>
      <c r="C118" s="21">
        <v>62</v>
      </c>
      <c r="D118" s="21">
        <f t="shared" si="27"/>
        <v>156</v>
      </c>
      <c r="E118" s="38">
        <v>127</v>
      </c>
      <c r="F118" s="38">
        <v>81</v>
      </c>
      <c r="G118" s="21">
        <f t="shared" si="28"/>
        <v>208</v>
      </c>
      <c r="H118" s="9">
        <f t="shared" si="26"/>
        <v>364</v>
      </c>
    </row>
    <row r="119" spans="1:8" ht="15" customHeight="1">
      <c r="A119" s="42" t="s">
        <v>117</v>
      </c>
      <c r="B119" s="21">
        <v>31</v>
      </c>
      <c r="C119" s="21">
        <v>11</v>
      </c>
      <c r="D119" s="21">
        <f t="shared" si="27"/>
        <v>42</v>
      </c>
      <c r="E119" s="38">
        <f>19+19</f>
        <v>38</v>
      </c>
      <c r="F119" s="38">
        <f>18+6</f>
        <v>24</v>
      </c>
      <c r="G119" s="21">
        <f t="shared" si="28"/>
        <v>62</v>
      </c>
      <c r="H119" s="9">
        <f t="shared" si="26"/>
        <v>104</v>
      </c>
    </row>
    <row r="120" spans="1:8" ht="15" customHeight="1">
      <c r="A120" s="42" t="s">
        <v>116</v>
      </c>
      <c r="B120" s="21">
        <v>7</v>
      </c>
      <c r="C120" s="21">
        <v>9</v>
      </c>
      <c r="D120" s="21">
        <f t="shared" si="27"/>
        <v>16</v>
      </c>
      <c r="E120" s="38">
        <v>15</v>
      </c>
      <c r="F120" s="38">
        <v>15</v>
      </c>
      <c r="G120" s="21">
        <f t="shared" si="28"/>
        <v>30</v>
      </c>
      <c r="H120" s="9">
        <f t="shared" si="26"/>
        <v>46</v>
      </c>
    </row>
    <row r="121" spans="1:8" ht="15" customHeight="1">
      <c r="A121" s="42" t="s">
        <v>115</v>
      </c>
      <c r="B121" s="21">
        <v>0</v>
      </c>
      <c r="C121" s="21">
        <v>0</v>
      </c>
      <c r="D121" s="21">
        <f t="shared" si="27"/>
        <v>0</v>
      </c>
      <c r="E121" s="38">
        <v>4</v>
      </c>
      <c r="F121" s="38">
        <v>14</v>
      </c>
      <c r="G121" s="21">
        <f t="shared" si="28"/>
        <v>18</v>
      </c>
      <c r="H121" s="9">
        <f t="shared" si="26"/>
        <v>18</v>
      </c>
    </row>
    <row r="122" spans="1:8" ht="15" customHeight="1">
      <c r="A122" s="43" t="s">
        <v>114</v>
      </c>
      <c r="B122" s="21">
        <v>6</v>
      </c>
      <c r="C122" s="21">
        <v>19</v>
      </c>
      <c r="D122" s="21">
        <f t="shared" si="27"/>
        <v>25</v>
      </c>
      <c r="E122" s="38">
        <v>5</v>
      </c>
      <c r="F122" s="38">
        <v>7</v>
      </c>
      <c r="G122" s="21">
        <f t="shared" si="28"/>
        <v>12</v>
      </c>
      <c r="H122" s="9">
        <f t="shared" si="26"/>
        <v>37</v>
      </c>
    </row>
    <row r="123" spans="1:8" ht="15" customHeight="1">
      <c r="A123" s="42" t="s">
        <v>113</v>
      </c>
      <c r="B123" s="21">
        <v>123</v>
      </c>
      <c r="C123" s="21">
        <v>237</v>
      </c>
      <c r="D123" s="21">
        <f t="shared" si="27"/>
        <v>360</v>
      </c>
      <c r="E123" s="38">
        <v>213</v>
      </c>
      <c r="F123" s="38">
        <v>376</v>
      </c>
      <c r="G123" s="21">
        <f t="shared" si="28"/>
        <v>589</v>
      </c>
      <c r="H123" s="9">
        <f t="shared" si="26"/>
        <v>949</v>
      </c>
    </row>
    <row r="124" spans="1:8" ht="15" customHeight="1">
      <c r="A124" s="42" t="s">
        <v>112</v>
      </c>
      <c r="B124" s="21">
        <v>154</v>
      </c>
      <c r="C124" s="21">
        <v>151</v>
      </c>
      <c r="D124" s="21">
        <f t="shared" si="27"/>
        <v>305</v>
      </c>
      <c r="E124" s="38">
        <v>309</v>
      </c>
      <c r="F124" s="38">
        <v>268</v>
      </c>
      <c r="G124" s="21">
        <f t="shared" si="28"/>
        <v>577</v>
      </c>
      <c r="H124" s="9">
        <f t="shared" si="26"/>
        <v>882</v>
      </c>
    </row>
    <row r="125" spans="1:8" ht="15" customHeight="1">
      <c r="A125" s="42" t="s">
        <v>111</v>
      </c>
      <c r="B125" s="21">
        <v>3</v>
      </c>
      <c r="C125" s="21">
        <v>4</v>
      </c>
      <c r="D125" s="21">
        <f t="shared" si="27"/>
        <v>7</v>
      </c>
      <c r="E125" s="21">
        <v>6</v>
      </c>
      <c r="F125" s="21">
        <v>6</v>
      </c>
      <c r="G125" s="21">
        <f t="shared" si="28"/>
        <v>12</v>
      </c>
      <c r="H125" s="9">
        <f t="shared" si="26"/>
        <v>19</v>
      </c>
    </row>
    <row r="126" spans="1:8" ht="15" customHeight="1">
      <c r="A126" s="42" t="s">
        <v>110</v>
      </c>
      <c r="B126" s="21">
        <v>10</v>
      </c>
      <c r="C126" s="21">
        <v>17</v>
      </c>
      <c r="D126" s="21">
        <f t="shared" si="27"/>
        <v>27</v>
      </c>
      <c r="E126" s="38">
        <v>11</v>
      </c>
      <c r="F126" s="38">
        <v>22</v>
      </c>
      <c r="G126" s="21">
        <f t="shared" si="28"/>
        <v>33</v>
      </c>
      <c r="H126" s="9">
        <f t="shared" si="26"/>
        <v>60</v>
      </c>
    </row>
    <row r="127" spans="1:8" ht="15" customHeight="1">
      <c r="A127" s="42" t="s">
        <v>109</v>
      </c>
      <c r="B127" s="21">
        <v>12</v>
      </c>
      <c r="C127" s="21">
        <v>7</v>
      </c>
      <c r="D127" s="21">
        <f t="shared" si="27"/>
        <v>19</v>
      </c>
      <c r="E127" s="38">
        <v>5</v>
      </c>
      <c r="F127" s="38">
        <v>3</v>
      </c>
      <c r="G127" s="21">
        <f t="shared" si="28"/>
        <v>8</v>
      </c>
      <c r="H127" s="9">
        <f t="shared" si="26"/>
        <v>27</v>
      </c>
    </row>
    <row r="128" spans="1:8" ht="15" customHeight="1">
      <c r="A128" s="42" t="s">
        <v>108</v>
      </c>
      <c r="B128" s="21">
        <v>22</v>
      </c>
      <c r="C128" s="21">
        <v>19</v>
      </c>
      <c r="D128" s="21">
        <f t="shared" si="27"/>
        <v>41</v>
      </c>
      <c r="E128" s="38">
        <v>38</v>
      </c>
      <c r="F128" s="38">
        <v>26</v>
      </c>
      <c r="G128" s="21">
        <f t="shared" si="28"/>
        <v>64</v>
      </c>
      <c r="H128" s="9">
        <f t="shared" si="26"/>
        <v>105</v>
      </c>
    </row>
    <row r="129" spans="1:8" ht="15" customHeight="1">
      <c r="A129" s="42" t="s">
        <v>107</v>
      </c>
      <c r="B129" s="21">
        <v>6</v>
      </c>
      <c r="C129" s="21">
        <v>10</v>
      </c>
      <c r="D129" s="21">
        <f t="shared" si="27"/>
        <v>16</v>
      </c>
      <c r="E129" s="38">
        <v>4</v>
      </c>
      <c r="F129" s="38">
        <v>17</v>
      </c>
      <c r="G129" s="21">
        <f t="shared" si="28"/>
        <v>21</v>
      </c>
      <c r="H129" s="9">
        <f t="shared" si="26"/>
        <v>37</v>
      </c>
    </row>
    <row r="130" spans="1:8" ht="15" customHeight="1">
      <c r="A130" s="42" t="s">
        <v>106</v>
      </c>
      <c r="B130" s="21">
        <v>13</v>
      </c>
      <c r="C130" s="21">
        <v>37</v>
      </c>
      <c r="D130" s="21">
        <f t="shared" si="27"/>
        <v>50</v>
      </c>
      <c r="E130" s="38">
        <v>15</v>
      </c>
      <c r="F130" s="38">
        <v>55</v>
      </c>
      <c r="G130" s="21">
        <f t="shared" si="28"/>
        <v>70</v>
      </c>
      <c r="H130" s="9">
        <f t="shared" si="26"/>
        <v>120</v>
      </c>
    </row>
    <row r="131" spans="1:8" ht="15" customHeight="1">
      <c r="A131" s="42" t="s">
        <v>105</v>
      </c>
      <c r="B131" s="21">
        <v>7</v>
      </c>
      <c r="C131" s="21">
        <v>4</v>
      </c>
      <c r="D131" s="21">
        <f t="shared" si="27"/>
        <v>11</v>
      </c>
      <c r="E131" s="38">
        <v>17</v>
      </c>
      <c r="F131" s="38">
        <v>15</v>
      </c>
      <c r="G131" s="21">
        <f t="shared" si="28"/>
        <v>32</v>
      </c>
      <c r="H131" s="9">
        <f t="shared" si="26"/>
        <v>43</v>
      </c>
    </row>
    <row r="132" spans="1:8" ht="15" customHeight="1">
      <c r="A132" s="42" t="s">
        <v>104</v>
      </c>
      <c r="B132" s="21">
        <v>5</v>
      </c>
      <c r="C132" s="21">
        <v>7</v>
      </c>
      <c r="D132" s="21">
        <f t="shared" si="27"/>
        <v>12</v>
      </c>
      <c r="E132" s="38">
        <v>8</v>
      </c>
      <c r="F132" s="38">
        <v>9</v>
      </c>
      <c r="G132" s="21">
        <f t="shared" si="28"/>
        <v>17</v>
      </c>
      <c r="H132" s="9">
        <f t="shared" si="26"/>
        <v>29</v>
      </c>
    </row>
    <row r="133" spans="1:8" ht="15" customHeight="1">
      <c r="A133" s="42" t="s">
        <v>103</v>
      </c>
      <c r="B133" s="21">
        <v>5</v>
      </c>
      <c r="C133" s="21">
        <v>3</v>
      </c>
      <c r="D133" s="21">
        <f t="shared" si="27"/>
        <v>8</v>
      </c>
      <c r="E133" s="38">
        <v>3</v>
      </c>
      <c r="F133" s="38">
        <v>2</v>
      </c>
      <c r="G133" s="21">
        <f t="shared" si="28"/>
        <v>5</v>
      </c>
      <c r="H133" s="9">
        <f t="shared" si="26"/>
        <v>13</v>
      </c>
    </row>
    <row r="134" spans="1:8" ht="15" customHeight="1">
      <c r="A134" s="42" t="s">
        <v>102</v>
      </c>
      <c r="B134" s="21">
        <v>11</v>
      </c>
      <c r="C134" s="21">
        <v>2</v>
      </c>
      <c r="D134" s="21">
        <f t="shared" si="27"/>
        <v>13</v>
      </c>
      <c r="E134" s="38">
        <v>71</v>
      </c>
      <c r="F134" s="38">
        <v>8</v>
      </c>
      <c r="G134" s="21">
        <f t="shared" si="28"/>
        <v>79</v>
      </c>
      <c r="H134" s="9">
        <f t="shared" si="26"/>
        <v>92</v>
      </c>
    </row>
    <row r="135" spans="1:8" ht="15" customHeight="1">
      <c r="A135" s="42" t="s">
        <v>101</v>
      </c>
      <c r="B135" s="21">
        <v>2</v>
      </c>
      <c r="C135" s="21">
        <v>1</v>
      </c>
      <c r="D135" s="21">
        <f t="shared" si="27"/>
        <v>3</v>
      </c>
      <c r="E135" s="38">
        <v>4</v>
      </c>
      <c r="F135" s="38">
        <v>1</v>
      </c>
      <c r="G135" s="21">
        <f t="shared" si="28"/>
        <v>5</v>
      </c>
      <c r="H135" s="9">
        <f t="shared" si="26"/>
        <v>8</v>
      </c>
    </row>
    <row r="136" spans="1:8" ht="15" customHeight="1">
      <c r="A136" s="44" t="s">
        <v>100</v>
      </c>
      <c r="B136" s="21">
        <v>4</v>
      </c>
      <c r="C136" s="21">
        <v>6</v>
      </c>
      <c r="D136" s="21">
        <f t="shared" si="27"/>
        <v>10</v>
      </c>
      <c r="E136" s="38">
        <v>7</v>
      </c>
      <c r="F136" s="38">
        <v>8</v>
      </c>
      <c r="G136" s="21">
        <f t="shared" si="28"/>
        <v>15</v>
      </c>
      <c r="H136" s="9">
        <f aca="true" t="shared" si="29" ref="H136:H167">SUM(D136,G136)</f>
        <v>25</v>
      </c>
    </row>
    <row r="137" spans="1:8" ht="15" customHeight="1">
      <c r="A137" s="42" t="s">
        <v>99</v>
      </c>
      <c r="B137" s="21">
        <v>10</v>
      </c>
      <c r="C137" s="21">
        <v>14</v>
      </c>
      <c r="D137" s="21">
        <f t="shared" si="27"/>
        <v>24</v>
      </c>
      <c r="E137" s="38">
        <v>24</v>
      </c>
      <c r="F137" s="38">
        <v>18</v>
      </c>
      <c r="G137" s="21">
        <f t="shared" si="28"/>
        <v>42</v>
      </c>
      <c r="H137" s="9">
        <f t="shared" si="29"/>
        <v>66</v>
      </c>
    </row>
    <row r="138" spans="1:8" ht="15" customHeight="1">
      <c r="A138" s="42" t="s">
        <v>98</v>
      </c>
      <c r="B138" s="21">
        <v>9</v>
      </c>
      <c r="C138" s="21">
        <v>9</v>
      </c>
      <c r="D138" s="21">
        <f t="shared" si="27"/>
        <v>18</v>
      </c>
      <c r="E138" s="38">
        <v>7</v>
      </c>
      <c r="F138" s="38">
        <v>9</v>
      </c>
      <c r="G138" s="21">
        <f t="shared" si="28"/>
        <v>16</v>
      </c>
      <c r="H138" s="9">
        <f t="shared" si="29"/>
        <v>34</v>
      </c>
    </row>
    <row r="139" spans="1:8" ht="15" customHeight="1">
      <c r="A139" s="42" t="s">
        <v>97</v>
      </c>
      <c r="B139" s="21">
        <v>0</v>
      </c>
      <c r="C139" s="21">
        <v>1</v>
      </c>
      <c r="D139" s="21">
        <f t="shared" si="27"/>
        <v>1</v>
      </c>
      <c r="E139" s="38">
        <v>2</v>
      </c>
      <c r="F139" s="38">
        <v>0</v>
      </c>
      <c r="G139" s="21">
        <f t="shared" si="28"/>
        <v>2</v>
      </c>
      <c r="H139" s="9">
        <f t="shared" si="29"/>
        <v>3</v>
      </c>
    </row>
    <row r="140" spans="1:8" ht="15" customHeight="1">
      <c r="A140" s="42" t="s">
        <v>96</v>
      </c>
      <c r="B140" s="21">
        <v>0</v>
      </c>
      <c r="C140" s="21">
        <v>2</v>
      </c>
      <c r="D140" s="21">
        <f t="shared" si="27"/>
        <v>2</v>
      </c>
      <c r="E140" s="38">
        <v>0</v>
      </c>
      <c r="F140" s="38">
        <v>0</v>
      </c>
      <c r="G140" s="21">
        <f t="shared" si="28"/>
        <v>0</v>
      </c>
      <c r="H140" s="9">
        <f t="shared" si="29"/>
        <v>2</v>
      </c>
    </row>
    <row r="141" spans="1:8" ht="15" customHeight="1">
      <c r="A141" s="42" t="s">
        <v>95</v>
      </c>
      <c r="B141" s="21">
        <v>1</v>
      </c>
      <c r="C141" s="21">
        <v>0</v>
      </c>
      <c r="D141" s="21">
        <f t="shared" si="27"/>
        <v>1</v>
      </c>
      <c r="E141" s="38">
        <v>1</v>
      </c>
      <c r="F141" s="38">
        <v>4</v>
      </c>
      <c r="G141" s="21">
        <f t="shared" si="28"/>
        <v>5</v>
      </c>
      <c r="H141" s="9">
        <f t="shared" si="29"/>
        <v>6</v>
      </c>
    </row>
    <row r="142" spans="1:8" ht="15" customHeight="1">
      <c r="A142" s="42" t="s">
        <v>94</v>
      </c>
      <c r="B142" s="21">
        <v>2</v>
      </c>
      <c r="C142" s="21">
        <v>0</v>
      </c>
      <c r="D142" s="21">
        <f t="shared" si="27"/>
        <v>2</v>
      </c>
      <c r="E142" s="38">
        <v>0</v>
      </c>
      <c r="F142" s="38">
        <v>0</v>
      </c>
      <c r="G142" s="21">
        <f t="shared" si="28"/>
        <v>0</v>
      </c>
      <c r="H142" s="9">
        <f t="shared" si="29"/>
        <v>2</v>
      </c>
    </row>
    <row r="143" spans="1:8" ht="15" customHeight="1">
      <c r="A143" s="42" t="s">
        <v>93</v>
      </c>
      <c r="B143" s="21">
        <v>38</v>
      </c>
      <c r="C143" s="21">
        <v>60</v>
      </c>
      <c r="D143" s="21">
        <f t="shared" si="27"/>
        <v>98</v>
      </c>
      <c r="E143" s="38">
        <v>63</v>
      </c>
      <c r="F143" s="38">
        <v>115</v>
      </c>
      <c r="G143" s="21">
        <f t="shared" si="28"/>
        <v>178</v>
      </c>
      <c r="H143" s="9">
        <f t="shared" si="29"/>
        <v>276</v>
      </c>
    </row>
    <row r="144" spans="1:8" ht="15" customHeight="1">
      <c r="A144" s="42" t="s">
        <v>92</v>
      </c>
      <c r="B144" s="21">
        <v>1</v>
      </c>
      <c r="C144" s="21">
        <v>1</v>
      </c>
      <c r="D144" s="21">
        <f t="shared" si="27"/>
        <v>2</v>
      </c>
      <c r="E144" s="38">
        <v>2</v>
      </c>
      <c r="F144" s="38">
        <v>1</v>
      </c>
      <c r="G144" s="21">
        <f t="shared" si="28"/>
        <v>3</v>
      </c>
      <c r="H144" s="9">
        <f t="shared" si="29"/>
        <v>5</v>
      </c>
    </row>
    <row r="145" spans="1:8" ht="15" customHeight="1">
      <c r="A145" s="42" t="s">
        <v>91</v>
      </c>
      <c r="B145" s="21">
        <v>12</v>
      </c>
      <c r="C145" s="21">
        <v>13</v>
      </c>
      <c r="D145" s="21">
        <f t="shared" si="27"/>
        <v>25</v>
      </c>
      <c r="E145" s="38">
        <v>21</v>
      </c>
      <c r="F145" s="38">
        <v>25</v>
      </c>
      <c r="G145" s="21">
        <f t="shared" si="28"/>
        <v>46</v>
      </c>
      <c r="H145" s="9">
        <f t="shared" si="29"/>
        <v>71</v>
      </c>
    </row>
    <row r="146" spans="1:8" ht="15" customHeight="1">
      <c r="A146" s="42" t="s">
        <v>90</v>
      </c>
      <c r="B146" s="21">
        <v>2</v>
      </c>
      <c r="C146" s="21">
        <v>17</v>
      </c>
      <c r="D146" s="21">
        <f aca="true" t="shared" si="30" ref="D146:D177">SUM(B146:C146)</f>
        <v>19</v>
      </c>
      <c r="E146" s="38">
        <v>3</v>
      </c>
      <c r="F146" s="38">
        <v>9</v>
      </c>
      <c r="G146" s="21">
        <f aca="true" t="shared" si="31" ref="G146:G177">SUM(E146:F146)</f>
        <v>12</v>
      </c>
      <c r="H146" s="9">
        <f t="shared" si="29"/>
        <v>31</v>
      </c>
    </row>
    <row r="147" spans="1:8" ht="15" customHeight="1">
      <c r="A147" s="42" t="s">
        <v>89</v>
      </c>
      <c r="B147" s="21">
        <v>97</v>
      </c>
      <c r="C147" s="21">
        <v>19</v>
      </c>
      <c r="D147" s="21">
        <f t="shared" si="30"/>
        <v>116</v>
      </c>
      <c r="E147" s="38">
        <v>254</v>
      </c>
      <c r="F147" s="38">
        <v>48</v>
      </c>
      <c r="G147" s="21">
        <f t="shared" si="31"/>
        <v>302</v>
      </c>
      <c r="H147" s="9">
        <f t="shared" si="29"/>
        <v>418</v>
      </c>
    </row>
    <row r="148" spans="1:8" ht="15" customHeight="1">
      <c r="A148" s="42" t="s">
        <v>88</v>
      </c>
      <c r="B148" s="21">
        <v>3</v>
      </c>
      <c r="C148" s="21">
        <v>3</v>
      </c>
      <c r="D148" s="21">
        <f t="shared" si="30"/>
        <v>6</v>
      </c>
      <c r="E148" s="38">
        <v>1</v>
      </c>
      <c r="F148" s="38">
        <v>7</v>
      </c>
      <c r="G148" s="21">
        <f t="shared" si="31"/>
        <v>8</v>
      </c>
      <c r="H148" s="9">
        <f t="shared" si="29"/>
        <v>14</v>
      </c>
    </row>
    <row r="149" spans="1:8" ht="15" customHeight="1">
      <c r="A149" s="43" t="s">
        <v>87</v>
      </c>
      <c r="B149" s="21">
        <v>13</v>
      </c>
      <c r="C149" s="21">
        <v>18</v>
      </c>
      <c r="D149" s="21">
        <f t="shared" si="30"/>
        <v>31</v>
      </c>
      <c r="E149" s="38">
        <v>36</v>
      </c>
      <c r="F149" s="38">
        <v>59</v>
      </c>
      <c r="G149" s="21">
        <f t="shared" si="31"/>
        <v>95</v>
      </c>
      <c r="H149" s="9">
        <f t="shared" si="29"/>
        <v>126</v>
      </c>
    </row>
    <row r="150" spans="1:8" ht="15" customHeight="1">
      <c r="A150" s="42" t="s">
        <v>86</v>
      </c>
      <c r="B150" s="21">
        <v>5</v>
      </c>
      <c r="C150" s="21">
        <v>9</v>
      </c>
      <c r="D150" s="21">
        <f t="shared" si="30"/>
        <v>14</v>
      </c>
      <c r="E150" s="38">
        <v>7</v>
      </c>
      <c r="F150" s="38">
        <v>16</v>
      </c>
      <c r="G150" s="21">
        <f t="shared" si="31"/>
        <v>23</v>
      </c>
      <c r="H150" s="9">
        <f t="shared" si="29"/>
        <v>37</v>
      </c>
    </row>
    <row r="151" spans="1:8" ht="15" customHeight="1">
      <c r="A151" s="42" t="s">
        <v>85</v>
      </c>
      <c r="B151" s="21">
        <v>2</v>
      </c>
      <c r="C151" s="21">
        <v>2</v>
      </c>
      <c r="D151" s="21">
        <f t="shared" si="30"/>
        <v>4</v>
      </c>
      <c r="E151" s="38">
        <v>1</v>
      </c>
      <c r="F151" s="38">
        <v>2</v>
      </c>
      <c r="G151" s="21">
        <f t="shared" si="31"/>
        <v>3</v>
      </c>
      <c r="H151" s="9">
        <f t="shared" si="29"/>
        <v>7</v>
      </c>
    </row>
    <row r="152" spans="1:8" ht="15" customHeight="1">
      <c r="A152" s="42" t="s">
        <v>84</v>
      </c>
      <c r="B152" s="21">
        <v>94</v>
      </c>
      <c r="C152" s="21">
        <v>201</v>
      </c>
      <c r="D152" s="21">
        <f t="shared" si="30"/>
        <v>295</v>
      </c>
      <c r="E152" s="38">
        <v>159</v>
      </c>
      <c r="F152" s="38">
        <v>344</v>
      </c>
      <c r="G152" s="21">
        <f t="shared" si="31"/>
        <v>503</v>
      </c>
      <c r="H152" s="9">
        <f t="shared" si="29"/>
        <v>798</v>
      </c>
    </row>
    <row r="153" spans="1:8" ht="15" customHeight="1">
      <c r="A153" s="42" t="s">
        <v>83</v>
      </c>
      <c r="B153" s="21">
        <v>28</v>
      </c>
      <c r="C153" s="21">
        <v>39</v>
      </c>
      <c r="D153" s="21">
        <f t="shared" si="30"/>
        <v>67</v>
      </c>
      <c r="E153" s="38">
        <v>88</v>
      </c>
      <c r="F153" s="38">
        <v>104</v>
      </c>
      <c r="G153" s="21">
        <f t="shared" si="31"/>
        <v>192</v>
      </c>
      <c r="H153" s="9">
        <f t="shared" si="29"/>
        <v>259</v>
      </c>
    </row>
    <row r="154" spans="1:8" ht="15" customHeight="1">
      <c r="A154" s="42" t="s">
        <v>82</v>
      </c>
      <c r="B154" s="21">
        <v>4</v>
      </c>
      <c r="C154" s="21">
        <v>20</v>
      </c>
      <c r="D154" s="21">
        <f t="shared" si="30"/>
        <v>24</v>
      </c>
      <c r="E154" s="38">
        <v>10</v>
      </c>
      <c r="F154" s="38">
        <v>14</v>
      </c>
      <c r="G154" s="21">
        <f t="shared" si="31"/>
        <v>24</v>
      </c>
      <c r="H154" s="9">
        <f t="shared" si="29"/>
        <v>48</v>
      </c>
    </row>
    <row r="155" spans="1:8" ht="15" customHeight="1">
      <c r="A155" s="44" t="s">
        <v>81</v>
      </c>
      <c r="B155" s="21">
        <v>0</v>
      </c>
      <c r="C155" s="21">
        <v>0</v>
      </c>
      <c r="D155" s="21">
        <f t="shared" si="30"/>
        <v>0</v>
      </c>
      <c r="E155" s="38">
        <v>47</v>
      </c>
      <c r="F155" s="38">
        <v>32</v>
      </c>
      <c r="G155" s="21">
        <f t="shared" si="31"/>
        <v>79</v>
      </c>
      <c r="H155" s="9">
        <f t="shared" si="29"/>
        <v>79</v>
      </c>
    </row>
    <row r="156" spans="1:8" ht="15" customHeight="1">
      <c r="A156" s="42" t="s">
        <v>80</v>
      </c>
      <c r="B156" s="21">
        <v>5</v>
      </c>
      <c r="C156" s="21">
        <v>11</v>
      </c>
      <c r="D156" s="21">
        <f t="shared" si="30"/>
        <v>16</v>
      </c>
      <c r="E156" s="38">
        <v>19</v>
      </c>
      <c r="F156" s="38">
        <v>12</v>
      </c>
      <c r="G156" s="21">
        <f t="shared" si="31"/>
        <v>31</v>
      </c>
      <c r="H156" s="9">
        <f t="shared" si="29"/>
        <v>47</v>
      </c>
    </row>
    <row r="157" spans="1:8" ht="15" customHeight="1">
      <c r="A157" s="42" t="s">
        <v>79</v>
      </c>
      <c r="B157" s="21">
        <v>12</v>
      </c>
      <c r="C157" s="21">
        <v>11</v>
      </c>
      <c r="D157" s="21">
        <f t="shared" si="30"/>
        <v>23</v>
      </c>
      <c r="E157" s="38">
        <v>10</v>
      </c>
      <c r="F157" s="38">
        <v>17</v>
      </c>
      <c r="G157" s="21">
        <f t="shared" si="31"/>
        <v>27</v>
      </c>
      <c r="H157" s="9">
        <f t="shared" si="29"/>
        <v>50</v>
      </c>
    </row>
    <row r="158" spans="1:8" ht="15" customHeight="1">
      <c r="A158" s="42" t="s">
        <v>78</v>
      </c>
      <c r="B158" s="21">
        <v>2</v>
      </c>
      <c r="C158" s="21">
        <v>3</v>
      </c>
      <c r="D158" s="21">
        <f t="shared" si="30"/>
        <v>5</v>
      </c>
      <c r="E158" s="38">
        <v>1</v>
      </c>
      <c r="F158" s="38">
        <v>3</v>
      </c>
      <c r="G158" s="21">
        <f t="shared" si="31"/>
        <v>4</v>
      </c>
      <c r="H158" s="9">
        <f t="shared" si="29"/>
        <v>9</v>
      </c>
    </row>
    <row r="159" spans="1:8" ht="15" customHeight="1">
      <c r="A159" s="42" t="s">
        <v>77</v>
      </c>
      <c r="B159" s="21">
        <v>5</v>
      </c>
      <c r="C159" s="21">
        <v>0</v>
      </c>
      <c r="D159" s="21">
        <f t="shared" si="30"/>
        <v>5</v>
      </c>
      <c r="E159" s="38">
        <v>4</v>
      </c>
      <c r="F159" s="38">
        <v>0</v>
      </c>
      <c r="G159" s="21">
        <f t="shared" si="31"/>
        <v>4</v>
      </c>
      <c r="H159" s="9">
        <f t="shared" si="29"/>
        <v>9</v>
      </c>
    </row>
    <row r="160" spans="1:8" ht="15" customHeight="1">
      <c r="A160" s="43" t="s">
        <v>76</v>
      </c>
      <c r="B160" s="21">
        <v>3</v>
      </c>
      <c r="C160" s="21">
        <v>0</v>
      </c>
      <c r="D160" s="21">
        <f t="shared" si="30"/>
        <v>3</v>
      </c>
      <c r="E160" s="38">
        <v>0</v>
      </c>
      <c r="F160" s="38">
        <v>4</v>
      </c>
      <c r="G160" s="21">
        <f t="shared" si="31"/>
        <v>4</v>
      </c>
      <c r="H160" s="9">
        <f t="shared" si="29"/>
        <v>7</v>
      </c>
    </row>
    <row r="161" spans="1:8" ht="15" customHeight="1">
      <c r="A161" s="42" t="s">
        <v>75</v>
      </c>
      <c r="B161" s="21">
        <v>32</v>
      </c>
      <c r="C161" s="21">
        <v>4</v>
      </c>
      <c r="D161" s="21">
        <f t="shared" si="30"/>
        <v>36</v>
      </c>
      <c r="E161" s="38">
        <v>88</v>
      </c>
      <c r="F161" s="38">
        <v>5</v>
      </c>
      <c r="G161" s="21">
        <f t="shared" si="31"/>
        <v>93</v>
      </c>
      <c r="H161" s="9">
        <f t="shared" si="29"/>
        <v>129</v>
      </c>
    </row>
    <row r="162" spans="1:8" ht="15" customHeight="1">
      <c r="A162" s="42" t="s">
        <v>74</v>
      </c>
      <c r="B162" s="21">
        <v>5</v>
      </c>
      <c r="C162" s="21">
        <v>6</v>
      </c>
      <c r="D162" s="21">
        <f t="shared" si="30"/>
        <v>11</v>
      </c>
      <c r="E162" s="38">
        <v>7</v>
      </c>
      <c r="F162" s="38">
        <v>8</v>
      </c>
      <c r="G162" s="21">
        <f t="shared" si="31"/>
        <v>15</v>
      </c>
      <c r="H162" s="9">
        <f t="shared" si="29"/>
        <v>26</v>
      </c>
    </row>
    <row r="163" spans="1:8" s="6" customFormat="1" ht="15" customHeight="1">
      <c r="A163" s="15" t="s">
        <v>73</v>
      </c>
      <c r="B163" s="13">
        <f aca="true" t="shared" si="32" ref="B163:G163">B164</f>
        <v>9</v>
      </c>
      <c r="C163" s="13">
        <f t="shared" si="32"/>
        <v>25</v>
      </c>
      <c r="D163" s="13">
        <f t="shared" si="32"/>
        <v>34</v>
      </c>
      <c r="E163" s="13">
        <f t="shared" si="32"/>
        <v>0</v>
      </c>
      <c r="F163" s="13">
        <f t="shared" si="32"/>
        <v>0</v>
      </c>
      <c r="G163" s="13">
        <f t="shared" si="32"/>
        <v>0</v>
      </c>
      <c r="H163" s="13">
        <f t="shared" si="29"/>
        <v>34</v>
      </c>
    </row>
    <row r="164" spans="1:8" s="6" customFormat="1" ht="15" customHeight="1">
      <c r="A164" s="17" t="s">
        <v>72</v>
      </c>
      <c r="B164" s="13">
        <f aca="true" t="shared" si="33" ref="B164:G164">SUM(B165:B166)</f>
        <v>9</v>
      </c>
      <c r="C164" s="13">
        <f t="shared" si="33"/>
        <v>25</v>
      </c>
      <c r="D164" s="13">
        <f t="shared" si="33"/>
        <v>34</v>
      </c>
      <c r="E164" s="13">
        <f t="shared" si="33"/>
        <v>0</v>
      </c>
      <c r="F164" s="13">
        <f t="shared" si="33"/>
        <v>0</v>
      </c>
      <c r="G164" s="13">
        <f t="shared" si="33"/>
        <v>0</v>
      </c>
      <c r="H164" s="13">
        <f t="shared" si="29"/>
        <v>34</v>
      </c>
    </row>
    <row r="165" spans="1:8" ht="15" customHeight="1">
      <c r="A165" s="19" t="s">
        <v>71</v>
      </c>
      <c r="B165" s="21">
        <v>1</v>
      </c>
      <c r="C165" s="21">
        <v>4</v>
      </c>
      <c r="D165" s="21">
        <f>SUM(B165:C165)</f>
        <v>5</v>
      </c>
      <c r="E165" s="21">
        <v>0</v>
      </c>
      <c r="F165" s="21">
        <v>0</v>
      </c>
      <c r="G165" s="21">
        <f>SUM(E165:F165)</f>
        <v>0</v>
      </c>
      <c r="H165" s="21">
        <f t="shared" si="29"/>
        <v>5</v>
      </c>
    </row>
    <row r="166" spans="1:8" ht="15" customHeight="1">
      <c r="A166" s="19" t="s">
        <v>70</v>
      </c>
      <c r="B166" s="21">
        <v>8</v>
      </c>
      <c r="C166" s="21">
        <v>21</v>
      </c>
      <c r="D166" s="21">
        <f>SUM(B166:C166)</f>
        <v>29</v>
      </c>
      <c r="E166" s="21">
        <v>0</v>
      </c>
      <c r="F166" s="21">
        <v>0</v>
      </c>
      <c r="G166" s="21">
        <f>SUM(E166:F166)</f>
        <v>0</v>
      </c>
      <c r="H166" s="21">
        <f t="shared" si="29"/>
        <v>29</v>
      </c>
    </row>
    <row r="167" spans="1:8" s="6" customFormat="1" ht="15" customHeight="1">
      <c r="A167" s="18" t="s">
        <v>69</v>
      </c>
      <c r="B167" s="13">
        <f aca="true" t="shared" si="34" ref="B167:G167">SUM(B168:B168)</f>
        <v>63</v>
      </c>
      <c r="C167" s="13">
        <f t="shared" si="34"/>
        <v>96</v>
      </c>
      <c r="D167" s="13">
        <f t="shared" si="34"/>
        <v>159</v>
      </c>
      <c r="E167" s="13">
        <f t="shared" si="34"/>
        <v>50</v>
      </c>
      <c r="F167" s="13">
        <f t="shared" si="34"/>
        <v>111</v>
      </c>
      <c r="G167" s="13">
        <f t="shared" si="34"/>
        <v>161</v>
      </c>
      <c r="H167" s="13">
        <f t="shared" si="29"/>
        <v>320</v>
      </c>
    </row>
    <row r="168" spans="1:8" ht="15" customHeight="1">
      <c r="A168" s="27" t="s">
        <v>68</v>
      </c>
      <c r="B168" s="30">
        <f aca="true" t="shared" si="35" ref="B168:G168">SUM(B169:B170)</f>
        <v>63</v>
      </c>
      <c r="C168" s="30">
        <f t="shared" si="35"/>
        <v>96</v>
      </c>
      <c r="D168" s="30">
        <f t="shared" si="35"/>
        <v>159</v>
      </c>
      <c r="E168" s="30">
        <f t="shared" si="35"/>
        <v>50</v>
      </c>
      <c r="F168" s="30">
        <f t="shared" si="35"/>
        <v>111</v>
      </c>
      <c r="G168" s="30">
        <f t="shared" si="35"/>
        <v>161</v>
      </c>
      <c r="H168" s="13">
        <f>SUM(D168,G168)</f>
        <v>320</v>
      </c>
    </row>
    <row r="169" spans="1:8" ht="15" customHeight="1">
      <c r="A169" s="19" t="s">
        <v>67</v>
      </c>
      <c r="B169" s="21">
        <v>63</v>
      </c>
      <c r="C169" s="21">
        <v>96</v>
      </c>
      <c r="D169" s="21">
        <f>SUM(B169:C169)</f>
        <v>159</v>
      </c>
      <c r="E169" s="21">
        <v>44</v>
      </c>
      <c r="F169" s="21">
        <v>88</v>
      </c>
      <c r="G169" s="21">
        <f>SUM(E169:F169)</f>
        <v>132</v>
      </c>
      <c r="H169" s="9">
        <f>SUM(D169,G169)</f>
        <v>291</v>
      </c>
    </row>
    <row r="170" spans="1:8" ht="15" customHeight="1">
      <c r="A170" s="19" t="s">
        <v>66</v>
      </c>
      <c r="B170" s="21">
        <v>0</v>
      </c>
      <c r="C170" s="21">
        <v>0</v>
      </c>
      <c r="D170" s="21">
        <f>SUM(B170:C170)</f>
        <v>0</v>
      </c>
      <c r="E170" s="21">
        <v>6</v>
      </c>
      <c r="F170" s="21">
        <v>23</v>
      </c>
      <c r="G170" s="21">
        <f>SUM(E170:F170)</f>
        <v>29</v>
      </c>
      <c r="H170" s="9">
        <f>SUM(D170,G170)</f>
        <v>29</v>
      </c>
    </row>
    <row r="171" spans="1:8" ht="15" customHeight="1">
      <c r="A171" s="18" t="s">
        <v>65</v>
      </c>
      <c r="B171" s="30">
        <f aca="true" t="shared" si="36" ref="B171:H171">SUM(B172)</f>
        <v>12</v>
      </c>
      <c r="C171" s="30">
        <f t="shared" si="36"/>
        <v>56</v>
      </c>
      <c r="D171" s="30">
        <f t="shared" si="36"/>
        <v>68</v>
      </c>
      <c r="E171" s="30">
        <f t="shared" si="36"/>
        <v>66</v>
      </c>
      <c r="F171" s="30">
        <f t="shared" si="36"/>
        <v>233</v>
      </c>
      <c r="G171" s="30">
        <f t="shared" si="36"/>
        <v>299</v>
      </c>
      <c r="H171" s="30">
        <f t="shared" si="36"/>
        <v>367</v>
      </c>
    </row>
    <row r="172" spans="1:8" ht="15" customHeight="1">
      <c r="A172" s="41" t="s">
        <v>64</v>
      </c>
      <c r="B172" s="30">
        <f>SUM(B173)</f>
        <v>12</v>
      </c>
      <c r="C172" s="30">
        <f>SUM(C173)</f>
        <v>56</v>
      </c>
      <c r="D172" s="30">
        <f>SUM(B172:C172)</f>
        <v>68</v>
      </c>
      <c r="E172" s="30">
        <f>SUM(E173)</f>
        <v>66</v>
      </c>
      <c r="F172" s="30">
        <f>SUM(F173)</f>
        <v>233</v>
      </c>
      <c r="G172" s="30">
        <f>SUM(E172:F172)</f>
        <v>299</v>
      </c>
      <c r="H172" s="30">
        <f aca="true" t="shared" si="37" ref="H172:H190">SUM(D172,G172)</f>
        <v>367</v>
      </c>
    </row>
    <row r="173" spans="1:8" ht="15" customHeight="1">
      <c r="A173" s="32" t="s">
        <v>63</v>
      </c>
      <c r="B173" s="21">
        <v>12</v>
      </c>
      <c r="C173" s="21">
        <v>56</v>
      </c>
      <c r="D173" s="21">
        <f>SUM(B173:C173)</f>
        <v>68</v>
      </c>
      <c r="E173" s="21">
        <v>66</v>
      </c>
      <c r="F173" s="21">
        <v>233</v>
      </c>
      <c r="G173" s="21">
        <f>SUM(E173:F173)</f>
        <v>299</v>
      </c>
      <c r="H173" s="21">
        <f t="shared" si="37"/>
        <v>367</v>
      </c>
    </row>
    <row r="174" spans="1:8" s="6" customFormat="1" ht="15" customHeight="1">
      <c r="A174" s="18" t="s">
        <v>62</v>
      </c>
      <c r="B174" s="13">
        <f aca="true" t="shared" si="38" ref="B174:G174">B175</f>
        <v>5</v>
      </c>
      <c r="C174" s="13">
        <f t="shared" si="38"/>
        <v>5</v>
      </c>
      <c r="D174" s="13">
        <f t="shared" si="38"/>
        <v>10</v>
      </c>
      <c r="E174" s="13">
        <f t="shared" si="38"/>
        <v>7</v>
      </c>
      <c r="F174" s="13">
        <f t="shared" si="38"/>
        <v>4</v>
      </c>
      <c r="G174" s="13">
        <f t="shared" si="38"/>
        <v>11</v>
      </c>
      <c r="H174" s="13">
        <f t="shared" si="37"/>
        <v>21</v>
      </c>
    </row>
    <row r="175" spans="1:8" s="6" customFormat="1" ht="15" customHeight="1">
      <c r="A175" s="40" t="s">
        <v>61</v>
      </c>
      <c r="B175" s="13">
        <f aca="true" t="shared" si="39" ref="B175:G175">SUM(B176)</f>
        <v>5</v>
      </c>
      <c r="C175" s="13">
        <f t="shared" si="39"/>
        <v>5</v>
      </c>
      <c r="D175" s="13">
        <f t="shared" si="39"/>
        <v>10</v>
      </c>
      <c r="E175" s="13">
        <f t="shared" si="39"/>
        <v>7</v>
      </c>
      <c r="F175" s="13">
        <f t="shared" si="39"/>
        <v>4</v>
      </c>
      <c r="G175" s="13">
        <f t="shared" si="39"/>
        <v>11</v>
      </c>
      <c r="H175" s="13">
        <f t="shared" si="37"/>
        <v>21</v>
      </c>
    </row>
    <row r="176" spans="1:8" ht="15" customHeight="1">
      <c r="A176" s="39" t="s">
        <v>60</v>
      </c>
      <c r="B176" s="21">
        <v>5</v>
      </c>
      <c r="C176" s="21">
        <v>5</v>
      </c>
      <c r="D176" s="21">
        <f>SUM(B176:C176)</f>
        <v>10</v>
      </c>
      <c r="E176" s="38">
        <v>7</v>
      </c>
      <c r="F176" s="38">
        <v>4</v>
      </c>
      <c r="G176" s="21">
        <f>SUM(E176:F176)</f>
        <v>11</v>
      </c>
      <c r="H176" s="9">
        <f t="shared" si="37"/>
        <v>21</v>
      </c>
    </row>
    <row r="177" spans="1:8" s="6" customFormat="1" ht="15" customHeight="1">
      <c r="A177" s="31" t="s">
        <v>59</v>
      </c>
      <c r="B177" s="13">
        <f>SUM(B178,B180,B182,B184,B186)</f>
        <v>27</v>
      </c>
      <c r="C177" s="13">
        <f>SUM(C178,C180,C182,C184,C186)</f>
        <v>30</v>
      </c>
      <c r="D177" s="13">
        <f>SUM(D178,D180,D182,D184)</f>
        <v>57</v>
      </c>
      <c r="E177" s="13">
        <f>SUM(E178,E180,E182,E184,E186)</f>
        <v>2</v>
      </c>
      <c r="F177" s="13">
        <f>SUM(F178,F180,F182,F184,F186)</f>
        <v>3</v>
      </c>
      <c r="G177" s="13">
        <f>SUM(G178,G180,G182,G184,G186)</f>
        <v>5</v>
      </c>
      <c r="H177" s="13">
        <f t="shared" si="37"/>
        <v>62</v>
      </c>
    </row>
    <row r="178" spans="1:8" ht="15" customHeight="1">
      <c r="A178" s="17" t="s">
        <v>58</v>
      </c>
      <c r="B178" s="26">
        <f aca="true" t="shared" si="40" ref="B178:G178">SUM(B179)</f>
        <v>12</v>
      </c>
      <c r="C178" s="26">
        <f t="shared" si="40"/>
        <v>8</v>
      </c>
      <c r="D178" s="26">
        <f t="shared" si="40"/>
        <v>20</v>
      </c>
      <c r="E178" s="26">
        <f t="shared" si="40"/>
        <v>0</v>
      </c>
      <c r="F178" s="26">
        <f t="shared" si="40"/>
        <v>1</v>
      </c>
      <c r="G178" s="26">
        <f t="shared" si="40"/>
        <v>1</v>
      </c>
      <c r="H178" s="13">
        <f t="shared" si="37"/>
        <v>21</v>
      </c>
    </row>
    <row r="179" spans="1:8" ht="15" customHeight="1">
      <c r="A179" s="19" t="s">
        <v>57</v>
      </c>
      <c r="B179" s="11">
        <v>12</v>
      </c>
      <c r="C179" s="11">
        <v>8</v>
      </c>
      <c r="D179" s="21">
        <f>SUM(B179:C179)</f>
        <v>20</v>
      </c>
      <c r="E179" s="38">
        <v>0</v>
      </c>
      <c r="F179" s="38">
        <v>1</v>
      </c>
      <c r="G179" s="38">
        <f>SUM(E179:F179)</f>
        <v>1</v>
      </c>
      <c r="H179" s="9">
        <f t="shared" si="37"/>
        <v>21</v>
      </c>
    </row>
    <row r="180" spans="1:8" ht="15" customHeight="1">
      <c r="A180" s="17" t="s">
        <v>56</v>
      </c>
      <c r="B180" s="26">
        <f aca="true" t="shared" si="41" ref="B180:G180">SUM(B181)</f>
        <v>3</v>
      </c>
      <c r="C180" s="26">
        <f t="shared" si="41"/>
        <v>0</v>
      </c>
      <c r="D180" s="26">
        <f t="shared" si="41"/>
        <v>3</v>
      </c>
      <c r="E180" s="26">
        <f t="shared" si="41"/>
        <v>1</v>
      </c>
      <c r="F180" s="26">
        <f t="shared" si="41"/>
        <v>1</v>
      </c>
      <c r="G180" s="26">
        <f t="shared" si="41"/>
        <v>2</v>
      </c>
      <c r="H180" s="26">
        <f t="shared" si="37"/>
        <v>5</v>
      </c>
    </row>
    <row r="181" spans="1:8" ht="15" customHeight="1">
      <c r="A181" s="19" t="s">
        <v>55</v>
      </c>
      <c r="B181" s="11">
        <v>3</v>
      </c>
      <c r="C181" s="11">
        <v>0</v>
      </c>
      <c r="D181" s="21">
        <f>SUM(B181:C181)</f>
        <v>3</v>
      </c>
      <c r="E181" s="38">
        <v>1</v>
      </c>
      <c r="F181" s="38">
        <v>1</v>
      </c>
      <c r="G181" s="21">
        <f>SUM(E181:F181)</f>
        <v>2</v>
      </c>
      <c r="H181" s="9">
        <f t="shared" si="37"/>
        <v>5</v>
      </c>
    </row>
    <row r="182" spans="1:8" ht="15" customHeight="1">
      <c r="A182" s="17" t="s">
        <v>54</v>
      </c>
      <c r="B182" s="26">
        <f aca="true" t="shared" si="42" ref="B182:G182">SUM(B183)</f>
        <v>4</v>
      </c>
      <c r="C182" s="26">
        <f t="shared" si="42"/>
        <v>7</v>
      </c>
      <c r="D182" s="26">
        <f t="shared" si="42"/>
        <v>11</v>
      </c>
      <c r="E182" s="26">
        <f t="shared" si="42"/>
        <v>0</v>
      </c>
      <c r="F182" s="26">
        <f t="shared" si="42"/>
        <v>0</v>
      </c>
      <c r="G182" s="26">
        <f t="shared" si="42"/>
        <v>0</v>
      </c>
      <c r="H182" s="26">
        <f t="shared" si="37"/>
        <v>11</v>
      </c>
    </row>
    <row r="183" spans="1:8" ht="15" customHeight="1">
      <c r="A183" s="19" t="s">
        <v>53</v>
      </c>
      <c r="B183" s="11">
        <v>4</v>
      </c>
      <c r="C183" s="11">
        <v>7</v>
      </c>
      <c r="D183" s="21">
        <f>SUM(B183:C183)</f>
        <v>11</v>
      </c>
      <c r="E183" s="38">
        <v>0</v>
      </c>
      <c r="F183" s="38">
        <v>0</v>
      </c>
      <c r="G183" s="21">
        <f>SUM(E183:F183)</f>
        <v>0</v>
      </c>
      <c r="H183" s="9">
        <f t="shared" si="37"/>
        <v>11</v>
      </c>
    </row>
    <row r="184" spans="1:8" ht="15" customHeight="1">
      <c r="A184" s="17" t="s">
        <v>52</v>
      </c>
      <c r="B184" s="26">
        <f>SUM(B185:B185)</f>
        <v>8</v>
      </c>
      <c r="C184" s="26">
        <f>SUM(C185:C185)</f>
        <v>15</v>
      </c>
      <c r="D184" s="26">
        <f>SUM(D185:D185)</f>
        <v>23</v>
      </c>
      <c r="E184" s="26">
        <f>SUM(E185:E185)</f>
        <v>0</v>
      </c>
      <c r="F184" s="26">
        <f>SUM(F185:F185)</f>
        <v>1</v>
      </c>
      <c r="G184" s="26">
        <f>SUM(G185)</f>
        <v>1</v>
      </c>
      <c r="H184" s="13">
        <f t="shared" si="37"/>
        <v>24</v>
      </c>
    </row>
    <row r="185" spans="1:8" s="6" customFormat="1" ht="15" customHeight="1">
      <c r="A185" s="19" t="s">
        <v>51</v>
      </c>
      <c r="B185" s="9">
        <v>8</v>
      </c>
      <c r="C185" s="9">
        <v>15</v>
      </c>
      <c r="D185" s="9">
        <f>SUM(B185:C185)</f>
        <v>23</v>
      </c>
      <c r="E185" s="9">
        <v>0</v>
      </c>
      <c r="F185" s="9">
        <v>1</v>
      </c>
      <c r="G185" s="9">
        <f>SUM(E185:F185)</f>
        <v>1</v>
      </c>
      <c r="H185" s="9">
        <f t="shared" si="37"/>
        <v>24</v>
      </c>
    </row>
    <row r="186" spans="1:8" s="6" customFormat="1" ht="15" customHeight="1">
      <c r="A186" s="17" t="s">
        <v>50</v>
      </c>
      <c r="B186" s="26">
        <f>SUM(B187:B187)</f>
        <v>0</v>
      </c>
      <c r="C186" s="26">
        <f>SUM(C187:C187)</f>
        <v>0</v>
      </c>
      <c r="D186" s="26">
        <f>SUM(D187:D187)</f>
        <v>0</v>
      </c>
      <c r="E186" s="26">
        <f>SUM(E187:E187)</f>
        <v>1</v>
      </c>
      <c r="F186" s="26">
        <f>SUM(F187:F187)</f>
        <v>0</v>
      </c>
      <c r="G186" s="26">
        <f>SUM(G187)</f>
        <v>1</v>
      </c>
      <c r="H186" s="13">
        <f t="shared" si="37"/>
        <v>1</v>
      </c>
    </row>
    <row r="187" spans="1:8" s="6" customFormat="1" ht="15" customHeight="1">
      <c r="A187" s="19" t="s">
        <v>49</v>
      </c>
      <c r="B187" s="9">
        <v>0</v>
      </c>
      <c r="C187" s="9">
        <v>0</v>
      </c>
      <c r="D187" s="9">
        <f>SUM(B187:C187)</f>
        <v>0</v>
      </c>
      <c r="E187" s="9">
        <v>1</v>
      </c>
      <c r="F187" s="9">
        <v>0</v>
      </c>
      <c r="G187" s="9">
        <f>SUM(E187:F187)</f>
        <v>1</v>
      </c>
      <c r="H187" s="9">
        <f t="shared" si="37"/>
        <v>1</v>
      </c>
    </row>
    <row r="188" spans="1:8" ht="15" customHeight="1">
      <c r="A188" s="37" t="s">
        <v>48</v>
      </c>
      <c r="B188" s="13">
        <f aca="true" t="shared" si="43" ref="B188:G188">B189</f>
        <v>20</v>
      </c>
      <c r="C188" s="13">
        <f t="shared" si="43"/>
        <v>5</v>
      </c>
      <c r="D188" s="13">
        <f t="shared" si="43"/>
        <v>25</v>
      </c>
      <c r="E188" s="13">
        <f t="shared" si="43"/>
        <v>2</v>
      </c>
      <c r="F188" s="13">
        <f t="shared" si="43"/>
        <v>1</v>
      </c>
      <c r="G188" s="13">
        <f t="shared" si="43"/>
        <v>3</v>
      </c>
      <c r="H188" s="13">
        <f t="shared" si="37"/>
        <v>28</v>
      </c>
    </row>
    <row r="189" spans="1:8" ht="15" customHeight="1">
      <c r="A189" s="17" t="s">
        <v>47</v>
      </c>
      <c r="B189" s="13">
        <f aca="true" t="shared" si="44" ref="B189:G189">SUM(B190)</f>
        <v>20</v>
      </c>
      <c r="C189" s="13">
        <f t="shared" si="44"/>
        <v>5</v>
      </c>
      <c r="D189" s="13">
        <f t="shared" si="44"/>
        <v>25</v>
      </c>
      <c r="E189" s="13">
        <f t="shared" si="44"/>
        <v>2</v>
      </c>
      <c r="F189" s="13">
        <f t="shared" si="44"/>
        <v>1</v>
      </c>
      <c r="G189" s="13">
        <f t="shared" si="44"/>
        <v>3</v>
      </c>
      <c r="H189" s="13">
        <f t="shared" si="37"/>
        <v>28</v>
      </c>
    </row>
    <row r="190" spans="1:8" ht="15" customHeight="1">
      <c r="A190" s="19" t="s">
        <v>46</v>
      </c>
      <c r="B190" s="21">
        <v>20</v>
      </c>
      <c r="C190" s="21">
        <v>5</v>
      </c>
      <c r="D190" s="9">
        <f>SUM(B190:C190)</f>
        <v>25</v>
      </c>
      <c r="E190" s="21">
        <v>2</v>
      </c>
      <c r="F190" s="21">
        <v>1</v>
      </c>
      <c r="G190" s="9">
        <f>SUM(E190:F190)</f>
        <v>3</v>
      </c>
      <c r="H190" s="9">
        <f t="shared" si="37"/>
        <v>28</v>
      </c>
    </row>
    <row r="191" spans="1:8" ht="15" customHeight="1">
      <c r="A191" s="37" t="s">
        <v>45</v>
      </c>
      <c r="B191" s="13">
        <f aca="true" t="shared" si="45" ref="B191:H191">SUM(B192,B194,B196)</f>
        <v>7</v>
      </c>
      <c r="C191" s="13">
        <f t="shared" si="45"/>
        <v>16</v>
      </c>
      <c r="D191" s="13">
        <f t="shared" si="45"/>
        <v>23</v>
      </c>
      <c r="E191" s="13">
        <f t="shared" si="45"/>
        <v>5</v>
      </c>
      <c r="F191" s="13">
        <f t="shared" si="45"/>
        <v>8</v>
      </c>
      <c r="G191" s="13">
        <f t="shared" si="45"/>
        <v>13</v>
      </c>
      <c r="H191" s="13">
        <f t="shared" si="45"/>
        <v>36</v>
      </c>
    </row>
    <row r="192" spans="1:8" ht="15" customHeight="1">
      <c r="A192" s="36" t="s">
        <v>44</v>
      </c>
      <c r="B192" s="13">
        <f aca="true" t="shared" si="46" ref="B192:H192">SUM(B193)</f>
        <v>1</v>
      </c>
      <c r="C192" s="13">
        <f t="shared" si="46"/>
        <v>10</v>
      </c>
      <c r="D192" s="13">
        <f t="shared" si="46"/>
        <v>11</v>
      </c>
      <c r="E192" s="13">
        <f t="shared" si="46"/>
        <v>5</v>
      </c>
      <c r="F192" s="13">
        <f t="shared" si="46"/>
        <v>8</v>
      </c>
      <c r="G192" s="13">
        <f t="shared" si="46"/>
        <v>13</v>
      </c>
      <c r="H192" s="13">
        <f t="shared" si="46"/>
        <v>24</v>
      </c>
    </row>
    <row r="193" spans="1:8" ht="15" customHeight="1">
      <c r="A193" s="35" t="s">
        <v>43</v>
      </c>
      <c r="B193" s="9">
        <v>1</v>
      </c>
      <c r="C193" s="9">
        <v>10</v>
      </c>
      <c r="D193" s="9">
        <f>SUM(B193:C193)</f>
        <v>11</v>
      </c>
      <c r="E193" s="9">
        <v>5</v>
      </c>
      <c r="F193" s="9">
        <v>8</v>
      </c>
      <c r="G193" s="9">
        <f>SUM(E193:F193)</f>
        <v>13</v>
      </c>
      <c r="H193" s="9">
        <f>SUM(D193,G193)</f>
        <v>24</v>
      </c>
    </row>
    <row r="194" spans="1:8" ht="15" customHeight="1">
      <c r="A194" s="34" t="s">
        <v>42</v>
      </c>
      <c r="B194" s="13">
        <f aca="true" t="shared" si="47" ref="B194:G194">SUM(B195)</f>
        <v>6</v>
      </c>
      <c r="C194" s="13">
        <f t="shared" si="47"/>
        <v>5</v>
      </c>
      <c r="D194" s="13">
        <f t="shared" si="47"/>
        <v>11</v>
      </c>
      <c r="E194" s="13">
        <f t="shared" si="47"/>
        <v>0</v>
      </c>
      <c r="F194" s="13">
        <f t="shared" si="47"/>
        <v>0</v>
      </c>
      <c r="G194" s="13">
        <f t="shared" si="47"/>
        <v>0</v>
      </c>
      <c r="H194" s="13">
        <f>SUM(D194,G194)</f>
        <v>11</v>
      </c>
    </row>
    <row r="195" spans="1:8" ht="15" customHeight="1">
      <c r="A195" s="33" t="s">
        <v>42</v>
      </c>
      <c r="B195" s="21">
        <v>6</v>
      </c>
      <c r="C195" s="21">
        <v>5</v>
      </c>
      <c r="D195" s="21">
        <f>SUM(B195:C195)</f>
        <v>11</v>
      </c>
      <c r="E195" s="21">
        <v>0</v>
      </c>
      <c r="F195" s="21">
        <v>0</v>
      </c>
      <c r="G195" s="21">
        <f>SUM(E195:F195)</f>
        <v>0</v>
      </c>
      <c r="H195" s="9">
        <f>SUM(D195,G195)</f>
        <v>11</v>
      </c>
    </row>
    <row r="196" spans="1:8" ht="15" customHeight="1">
      <c r="A196" s="17" t="s">
        <v>41</v>
      </c>
      <c r="B196" s="30">
        <f aca="true" t="shared" si="48" ref="B196:H196">SUM(B197)</f>
        <v>0</v>
      </c>
      <c r="C196" s="30">
        <f t="shared" si="48"/>
        <v>1</v>
      </c>
      <c r="D196" s="30">
        <f t="shared" si="48"/>
        <v>1</v>
      </c>
      <c r="E196" s="30">
        <f t="shared" si="48"/>
        <v>0</v>
      </c>
      <c r="F196" s="30">
        <f t="shared" si="48"/>
        <v>0</v>
      </c>
      <c r="G196" s="30">
        <f t="shared" si="48"/>
        <v>0</v>
      </c>
      <c r="H196" s="30">
        <f t="shared" si="48"/>
        <v>1</v>
      </c>
    </row>
    <row r="197" spans="1:8" ht="15" customHeight="1">
      <c r="A197" s="32" t="s">
        <v>40</v>
      </c>
      <c r="B197" s="21">
        <v>0</v>
      </c>
      <c r="C197" s="21">
        <v>1</v>
      </c>
      <c r="D197" s="21">
        <f>SUM(B197:C197)</f>
        <v>1</v>
      </c>
      <c r="E197" s="21">
        <v>0</v>
      </c>
      <c r="F197" s="21">
        <v>0</v>
      </c>
      <c r="G197" s="21">
        <f>SUM(E197:F197)</f>
        <v>0</v>
      </c>
      <c r="H197" s="9">
        <f>SUM(G197,D197)</f>
        <v>1</v>
      </c>
    </row>
    <row r="198" spans="1:8" s="6" customFormat="1" ht="15" customHeight="1">
      <c r="A198" s="31" t="s">
        <v>39</v>
      </c>
      <c r="B198" s="13">
        <f aca="true" t="shared" si="49" ref="B198:H198">SUM(B199,B201)</f>
        <v>4</v>
      </c>
      <c r="C198" s="13">
        <f t="shared" si="49"/>
        <v>25</v>
      </c>
      <c r="D198" s="13">
        <f t="shared" si="49"/>
        <v>29</v>
      </c>
      <c r="E198" s="13">
        <f t="shared" si="49"/>
        <v>9</v>
      </c>
      <c r="F198" s="13">
        <f t="shared" si="49"/>
        <v>21</v>
      </c>
      <c r="G198" s="13">
        <f t="shared" si="49"/>
        <v>30</v>
      </c>
      <c r="H198" s="13">
        <f t="shared" si="49"/>
        <v>59</v>
      </c>
    </row>
    <row r="199" spans="1:8" s="6" customFormat="1" ht="15" customHeight="1">
      <c r="A199" s="17" t="s">
        <v>38</v>
      </c>
      <c r="B199" s="13">
        <f aca="true" t="shared" si="50" ref="B199:H199">B200</f>
        <v>2</v>
      </c>
      <c r="C199" s="13">
        <f t="shared" si="50"/>
        <v>10</v>
      </c>
      <c r="D199" s="13">
        <f t="shared" si="50"/>
        <v>12</v>
      </c>
      <c r="E199" s="13">
        <f t="shared" si="50"/>
        <v>6</v>
      </c>
      <c r="F199" s="13">
        <f t="shared" si="50"/>
        <v>7</v>
      </c>
      <c r="G199" s="13">
        <f t="shared" si="50"/>
        <v>13</v>
      </c>
      <c r="H199" s="13">
        <f t="shared" si="50"/>
        <v>25</v>
      </c>
    </row>
    <row r="200" spans="1:8" ht="15" customHeight="1">
      <c r="A200" s="29" t="s">
        <v>37</v>
      </c>
      <c r="B200" s="11">
        <v>2</v>
      </c>
      <c r="C200" s="11">
        <v>10</v>
      </c>
      <c r="D200" s="21">
        <f>SUM(B200:C200)</f>
        <v>12</v>
      </c>
      <c r="E200" s="11">
        <v>6</v>
      </c>
      <c r="F200" s="11">
        <v>7</v>
      </c>
      <c r="G200" s="21">
        <f>SUM(E200:F200)</f>
        <v>13</v>
      </c>
      <c r="H200" s="9">
        <f aca="true" t="shared" si="51" ref="H200:H232">SUM(D200,G200)</f>
        <v>25</v>
      </c>
    </row>
    <row r="201" spans="1:8" ht="15" customHeight="1">
      <c r="A201" s="17" t="s">
        <v>36</v>
      </c>
      <c r="B201" s="26">
        <f>B202</f>
        <v>2</v>
      </c>
      <c r="C201" s="26">
        <f>C202</f>
        <v>15</v>
      </c>
      <c r="D201" s="30">
        <f>SUM(B201:C201)</f>
        <v>17</v>
      </c>
      <c r="E201" s="26">
        <f>E202</f>
        <v>3</v>
      </c>
      <c r="F201" s="26">
        <f>F202</f>
        <v>14</v>
      </c>
      <c r="G201" s="30">
        <f>SUM(E201:F201)</f>
        <v>17</v>
      </c>
      <c r="H201" s="13">
        <f t="shared" si="51"/>
        <v>34</v>
      </c>
    </row>
    <row r="202" spans="1:8" ht="15" customHeight="1">
      <c r="A202" s="29" t="s">
        <v>35</v>
      </c>
      <c r="B202" s="11">
        <v>2</v>
      </c>
      <c r="C202" s="11">
        <v>15</v>
      </c>
      <c r="D202" s="21">
        <f>SUM(B202:C202)</f>
        <v>17</v>
      </c>
      <c r="E202" s="11">
        <v>3</v>
      </c>
      <c r="F202" s="11">
        <v>14</v>
      </c>
      <c r="G202" s="21">
        <f>SUM(E202:F202)</f>
        <v>17</v>
      </c>
      <c r="H202" s="9">
        <f t="shared" si="51"/>
        <v>34</v>
      </c>
    </row>
    <row r="203" spans="1:8" s="6" customFormat="1" ht="15" customHeight="1">
      <c r="A203" s="28" t="s">
        <v>34</v>
      </c>
      <c r="B203" s="13">
        <f aca="true" t="shared" si="52" ref="B203:G203">SUM(B204,B206,B208,B210)</f>
        <v>11</v>
      </c>
      <c r="C203" s="13">
        <f t="shared" si="52"/>
        <v>32</v>
      </c>
      <c r="D203" s="13">
        <f t="shared" si="52"/>
        <v>43</v>
      </c>
      <c r="E203" s="13">
        <f t="shared" si="52"/>
        <v>27</v>
      </c>
      <c r="F203" s="13">
        <f t="shared" si="52"/>
        <v>66</v>
      </c>
      <c r="G203" s="13">
        <f t="shared" si="52"/>
        <v>93</v>
      </c>
      <c r="H203" s="22">
        <f t="shared" si="51"/>
        <v>136</v>
      </c>
    </row>
    <row r="204" spans="1:8" s="6" customFormat="1" ht="15" customHeight="1">
      <c r="A204" s="17" t="s">
        <v>33</v>
      </c>
      <c r="B204" s="13">
        <f aca="true" t="shared" si="53" ref="B204:G204">SUM(B205)</f>
        <v>5</v>
      </c>
      <c r="C204" s="13">
        <f t="shared" si="53"/>
        <v>10</v>
      </c>
      <c r="D204" s="13">
        <f t="shared" si="53"/>
        <v>15</v>
      </c>
      <c r="E204" s="13">
        <f t="shared" si="53"/>
        <v>9</v>
      </c>
      <c r="F204" s="13">
        <f t="shared" si="53"/>
        <v>30</v>
      </c>
      <c r="G204" s="13">
        <f t="shared" si="53"/>
        <v>39</v>
      </c>
      <c r="H204" s="13">
        <f t="shared" si="51"/>
        <v>54</v>
      </c>
    </row>
    <row r="205" spans="1:8" ht="15" customHeight="1">
      <c r="A205" s="25" t="s">
        <v>32</v>
      </c>
      <c r="B205" s="24">
        <v>5</v>
      </c>
      <c r="C205" s="24">
        <v>10</v>
      </c>
      <c r="D205" s="21">
        <f>SUM(B205:C205)</f>
        <v>15</v>
      </c>
      <c r="E205" s="11">
        <v>9</v>
      </c>
      <c r="F205" s="11">
        <v>30</v>
      </c>
      <c r="G205" s="21">
        <f>SUM(E205:F205)</f>
        <v>39</v>
      </c>
      <c r="H205" s="9">
        <f t="shared" si="51"/>
        <v>54</v>
      </c>
    </row>
    <row r="206" spans="1:8" ht="15" customHeight="1">
      <c r="A206" s="27" t="s">
        <v>31</v>
      </c>
      <c r="B206" s="22">
        <f aca="true" t="shared" si="54" ref="B206:G206">SUM(B207)</f>
        <v>5</v>
      </c>
      <c r="C206" s="22">
        <f t="shared" si="54"/>
        <v>13</v>
      </c>
      <c r="D206" s="22">
        <f t="shared" si="54"/>
        <v>18</v>
      </c>
      <c r="E206" s="22">
        <f t="shared" si="54"/>
        <v>11</v>
      </c>
      <c r="F206" s="22">
        <f t="shared" si="54"/>
        <v>22</v>
      </c>
      <c r="G206" s="22">
        <f t="shared" si="54"/>
        <v>33</v>
      </c>
      <c r="H206" s="22">
        <f t="shared" si="51"/>
        <v>51</v>
      </c>
    </row>
    <row r="207" spans="1:8" ht="15" customHeight="1">
      <c r="A207" s="25" t="s">
        <v>30</v>
      </c>
      <c r="B207" s="24">
        <v>5</v>
      </c>
      <c r="C207" s="24">
        <v>13</v>
      </c>
      <c r="D207" s="21">
        <f>SUM(B207:C207)</f>
        <v>18</v>
      </c>
      <c r="E207" s="11">
        <v>11</v>
      </c>
      <c r="F207" s="11">
        <v>22</v>
      </c>
      <c r="G207" s="21">
        <f>SUM(E207:F207)</f>
        <v>33</v>
      </c>
      <c r="H207" s="9">
        <f t="shared" si="51"/>
        <v>51</v>
      </c>
    </row>
    <row r="208" spans="1:8" ht="15" customHeight="1">
      <c r="A208" s="27" t="s">
        <v>29</v>
      </c>
      <c r="B208" s="22">
        <f aca="true" t="shared" si="55" ref="B208:G208">B209</f>
        <v>1</v>
      </c>
      <c r="C208" s="22">
        <f t="shared" si="55"/>
        <v>8</v>
      </c>
      <c r="D208" s="22">
        <f t="shared" si="55"/>
        <v>9</v>
      </c>
      <c r="E208" s="26">
        <f t="shared" si="55"/>
        <v>5</v>
      </c>
      <c r="F208" s="26">
        <f t="shared" si="55"/>
        <v>6</v>
      </c>
      <c r="G208" s="26">
        <f t="shared" si="55"/>
        <v>11</v>
      </c>
      <c r="H208" s="22">
        <f t="shared" si="51"/>
        <v>20</v>
      </c>
    </row>
    <row r="209" spans="1:8" ht="15" customHeight="1">
      <c r="A209" s="25" t="s">
        <v>28</v>
      </c>
      <c r="B209" s="24">
        <v>1</v>
      </c>
      <c r="C209" s="24">
        <v>8</v>
      </c>
      <c r="D209" s="21">
        <f>SUM(B209:C209)</f>
        <v>9</v>
      </c>
      <c r="E209" s="11">
        <v>5</v>
      </c>
      <c r="F209" s="11">
        <v>6</v>
      </c>
      <c r="G209" s="21">
        <f>SUM(E209:F209)</f>
        <v>11</v>
      </c>
      <c r="H209" s="9">
        <f t="shared" si="51"/>
        <v>20</v>
      </c>
    </row>
    <row r="210" spans="1:8" s="6" customFormat="1" ht="15" customHeight="1">
      <c r="A210" s="23" t="s">
        <v>27</v>
      </c>
      <c r="B210" s="13">
        <f aca="true" t="shared" si="56" ref="B210:G210">SUM(B211:B212)</f>
        <v>0</v>
      </c>
      <c r="C210" s="13">
        <f t="shared" si="56"/>
        <v>1</v>
      </c>
      <c r="D210" s="13">
        <f t="shared" si="56"/>
        <v>1</v>
      </c>
      <c r="E210" s="13">
        <f t="shared" si="56"/>
        <v>2</v>
      </c>
      <c r="F210" s="13">
        <f t="shared" si="56"/>
        <v>8</v>
      </c>
      <c r="G210" s="13">
        <f t="shared" si="56"/>
        <v>10</v>
      </c>
      <c r="H210" s="22">
        <f t="shared" si="51"/>
        <v>11</v>
      </c>
    </row>
    <row r="211" spans="1:8" s="6" customFormat="1" ht="15" customHeight="1">
      <c r="A211" s="20" t="s">
        <v>26</v>
      </c>
      <c r="B211" s="9">
        <v>0</v>
      </c>
      <c r="C211" s="9">
        <v>0</v>
      </c>
      <c r="D211" s="9">
        <f>SUM(B211:C211)</f>
        <v>0</v>
      </c>
      <c r="E211" s="9">
        <v>2</v>
      </c>
      <c r="F211" s="9">
        <v>3</v>
      </c>
      <c r="G211" s="21">
        <f>SUM(E211:F211)</f>
        <v>5</v>
      </c>
      <c r="H211" s="9">
        <f t="shared" si="51"/>
        <v>5</v>
      </c>
    </row>
    <row r="212" spans="1:8" s="6" customFormat="1" ht="15" customHeight="1">
      <c r="A212" s="20" t="s">
        <v>25</v>
      </c>
      <c r="B212" s="9">
        <v>0</v>
      </c>
      <c r="C212" s="9">
        <v>1</v>
      </c>
      <c r="D212" s="9">
        <f>SUM(B212:C212)</f>
        <v>1</v>
      </c>
      <c r="E212" s="9">
        <v>0</v>
      </c>
      <c r="F212" s="9">
        <v>5</v>
      </c>
      <c r="G212" s="9">
        <f>SUM(E212:F212)</f>
        <v>5</v>
      </c>
      <c r="H212" s="9">
        <f t="shared" si="51"/>
        <v>6</v>
      </c>
    </row>
    <row r="213" spans="1:8" s="6" customFormat="1" ht="15" customHeight="1">
      <c r="A213" s="15" t="s">
        <v>24</v>
      </c>
      <c r="B213" s="13">
        <f aca="true" t="shared" si="57" ref="B213:G213">SUM(B214)</f>
        <v>41</v>
      </c>
      <c r="C213" s="13">
        <f t="shared" si="57"/>
        <v>295</v>
      </c>
      <c r="D213" s="13">
        <f t="shared" si="57"/>
        <v>336</v>
      </c>
      <c r="E213" s="13">
        <f t="shared" si="57"/>
        <v>3</v>
      </c>
      <c r="F213" s="13">
        <f t="shared" si="57"/>
        <v>6</v>
      </c>
      <c r="G213" s="13">
        <f t="shared" si="57"/>
        <v>9</v>
      </c>
      <c r="H213" s="13">
        <f t="shared" si="51"/>
        <v>345</v>
      </c>
    </row>
    <row r="214" spans="1:8" s="6" customFormat="1" ht="15" customHeight="1">
      <c r="A214" s="17" t="s">
        <v>23</v>
      </c>
      <c r="B214" s="13">
        <f aca="true" t="shared" si="58" ref="B214:G214">SUM(B215:B226)</f>
        <v>41</v>
      </c>
      <c r="C214" s="13">
        <f t="shared" si="58"/>
        <v>295</v>
      </c>
      <c r="D214" s="13">
        <f t="shared" si="58"/>
        <v>336</v>
      </c>
      <c r="E214" s="13">
        <f t="shared" si="58"/>
        <v>3</v>
      </c>
      <c r="F214" s="13">
        <f t="shared" si="58"/>
        <v>6</v>
      </c>
      <c r="G214" s="13">
        <f t="shared" si="58"/>
        <v>9</v>
      </c>
      <c r="H214" s="13">
        <f t="shared" si="51"/>
        <v>345</v>
      </c>
    </row>
    <row r="215" spans="1:8" s="6" customFormat="1" ht="15" customHeight="1">
      <c r="A215" s="19" t="s">
        <v>22</v>
      </c>
      <c r="B215" s="9">
        <v>2</v>
      </c>
      <c r="C215" s="9">
        <v>12</v>
      </c>
      <c r="D215" s="9">
        <f aca="true" t="shared" si="59" ref="D215:D226">SUM(B215:C215)</f>
        <v>14</v>
      </c>
      <c r="E215" s="9">
        <v>0</v>
      </c>
      <c r="F215" s="9">
        <v>2</v>
      </c>
      <c r="G215" s="9">
        <f aca="true" t="shared" si="60" ref="G215:G226">SUM(E215:F215)</f>
        <v>2</v>
      </c>
      <c r="H215" s="9">
        <f t="shared" si="51"/>
        <v>16</v>
      </c>
    </row>
    <row r="216" spans="1:8" s="6" customFormat="1" ht="15" customHeight="1">
      <c r="A216" s="19" t="s">
        <v>21</v>
      </c>
      <c r="B216" s="9">
        <v>15</v>
      </c>
      <c r="C216" s="9">
        <v>74</v>
      </c>
      <c r="D216" s="9">
        <f t="shared" si="59"/>
        <v>89</v>
      </c>
      <c r="E216" s="9">
        <v>2</v>
      </c>
      <c r="F216" s="9">
        <v>4</v>
      </c>
      <c r="G216" s="9">
        <f t="shared" si="60"/>
        <v>6</v>
      </c>
      <c r="H216" s="9">
        <f t="shared" si="51"/>
        <v>95</v>
      </c>
    </row>
    <row r="217" spans="1:8" s="6" customFormat="1" ht="15" customHeight="1">
      <c r="A217" s="19" t="s">
        <v>20</v>
      </c>
      <c r="B217" s="9">
        <v>1</v>
      </c>
      <c r="C217" s="9">
        <v>5</v>
      </c>
      <c r="D217" s="9">
        <f t="shared" si="59"/>
        <v>6</v>
      </c>
      <c r="E217" s="9">
        <v>0</v>
      </c>
      <c r="F217" s="9">
        <v>0</v>
      </c>
      <c r="G217" s="9">
        <f t="shared" si="60"/>
        <v>0</v>
      </c>
      <c r="H217" s="9">
        <f t="shared" si="51"/>
        <v>6</v>
      </c>
    </row>
    <row r="218" spans="1:8" s="6" customFormat="1" ht="15" customHeight="1">
      <c r="A218" s="19" t="s">
        <v>19</v>
      </c>
      <c r="B218" s="9">
        <v>3</v>
      </c>
      <c r="C218" s="9">
        <v>47</v>
      </c>
      <c r="D218" s="9">
        <f t="shared" si="59"/>
        <v>50</v>
      </c>
      <c r="E218" s="9">
        <v>1</v>
      </c>
      <c r="F218" s="9">
        <v>0</v>
      </c>
      <c r="G218" s="9">
        <f t="shared" si="60"/>
        <v>1</v>
      </c>
      <c r="H218" s="9">
        <f t="shared" si="51"/>
        <v>51</v>
      </c>
    </row>
    <row r="219" spans="1:8" s="6" customFormat="1" ht="15" customHeight="1">
      <c r="A219" s="19" t="s">
        <v>18</v>
      </c>
      <c r="B219" s="9">
        <v>1</v>
      </c>
      <c r="C219" s="9">
        <v>3</v>
      </c>
      <c r="D219" s="9">
        <f t="shared" si="59"/>
        <v>4</v>
      </c>
      <c r="E219" s="9">
        <v>0</v>
      </c>
      <c r="F219" s="9">
        <v>0</v>
      </c>
      <c r="G219" s="9">
        <f t="shared" si="60"/>
        <v>0</v>
      </c>
      <c r="H219" s="9">
        <f t="shared" si="51"/>
        <v>4</v>
      </c>
    </row>
    <row r="220" spans="1:8" s="6" customFormat="1" ht="15" customHeight="1">
      <c r="A220" s="19" t="s">
        <v>17</v>
      </c>
      <c r="B220" s="9">
        <v>1</v>
      </c>
      <c r="C220" s="9">
        <v>14</v>
      </c>
      <c r="D220" s="9">
        <f t="shared" si="59"/>
        <v>15</v>
      </c>
      <c r="E220" s="9">
        <v>0</v>
      </c>
      <c r="F220" s="9">
        <v>0</v>
      </c>
      <c r="G220" s="9">
        <f t="shared" si="60"/>
        <v>0</v>
      </c>
      <c r="H220" s="9">
        <f t="shared" si="51"/>
        <v>15</v>
      </c>
    </row>
    <row r="221" spans="1:8" s="6" customFormat="1" ht="15" customHeight="1">
      <c r="A221" s="19" t="s">
        <v>16</v>
      </c>
      <c r="B221" s="9">
        <v>1</v>
      </c>
      <c r="C221" s="9">
        <v>5</v>
      </c>
      <c r="D221" s="9">
        <f t="shared" si="59"/>
        <v>6</v>
      </c>
      <c r="E221" s="9">
        <v>0</v>
      </c>
      <c r="F221" s="9">
        <v>0</v>
      </c>
      <c r="G221" s="9">
        <f t="shared" si="60"/>
        <v>0</v>
      </c>
      <c r="H221" s="9">
        <f t="shared" si="51"/>
        <v>6</v>
      </c>
    </row>
    <row r="222" spans="1:8" s="6" customFormat="1" ht="15" customHeight="1">
      <c r="A222" s="19" t="s">
        <v>15</v>
      </c>
      <c r="B222" s="9">
        <v>4</v>
      </c>
      <c r="C222" s="9">
        <v>22</v>
      </c>
      <c r="D222" s="9">
        <f t="shared" si="59"/>
        <v>26</v>
      </c>
      <c r="E222" s="9">
        <v>0</v>
      </c>
      <c r="F222" s="9">
        <v>0</v>
      </c>
      <c r="G222" s="9">
        <f t="shared" si="60"/>
        <v>0</v>
      </c>
      <c r="H222" s="9">
        <f t="shared" si="51"/>
        <v>26</v>
      </c>
    </row>
    <row r="223" spans="1:8" s="6" customFormat="1" ht="15" customHeight="1">
      <c r="A223" s="19" t="s">
        <v>14</v>
      </c>
      <c r="B223" s="9">
        <v>7</v>
      </c>
      <c r="C223" s="9">
        <v>48</v>
      </c>
      <c r="D223" s="9">
        <f t="shared" si="59"/>
        <v>55</v>
      </c>
      <c r="E223" s="9">
        <v>0</v>
      </c>
      <c r="F223" s="9">
        <v>0</v>
      </c>
      <c r="G223" s="9">
        <f t="shared" si="60"/>
        <v>0</v>
      </c>
      <c r="H223" s="9">
        <f t="shared" si="51"/>
        <v>55</v>
      </c>
    </row>
    <row r="224" spans="1:8" s="6" customFormat="1" ht="15" customHeight="1">
      <c r="A224" s="19" t="s">
        <v>13</v>
      </c>
      <c r="B224" s="9">
        <v>2</v>
      </c>
      <c r="C224" s="9">
        <v>2</v>
      </c>
      <c r="D224" s="9">
        <f t="shared" si="59"/>
        <v>4</v>
      </c>
      <c r="E224" s="9">
        <v>0</v>
      </c>
      <c r="F224" s="9">
        <v>0</v>
      </c>
      <c r="G224" s="9">
        <f t="shared" si="60"/>
        <v>0</v>
      </c>
      <c r="H224" s="9">
        <f t="shared" si="51"/>
        <v>4</v>
      </c>
    </row>
    <row r="225" spans="1:8" s="6" customFormat="1" ht="15" customHeight="1">
      <c r="A225" s="19" t="s">
        <v>12</v>
      </c>
      <c r="B225" s="9">
        <v>3</v>
      </c>
      <c r="C225" s="9">
        <v>12</v>
      </c>
      <c r="D225" s="9">
        <f t="shared" si="59"/>
        <v>15</v>
      </c>
      <c r="E225" s="9">
        <v>0</v>
      </c>
      <c r="F225" s="9">
        <v>0</v>
      </c>
      <c r="G225" s="9">
        <f t="shared" si="60"/>
        <v>0</v>
      </c>
      <c r="H225" s="9">
        <f t="shared" si="51"/>
        <v>15</v>
      </c>
    </row>
    <row r="226" spans="1:8" s="6" customFormat="1" ht="15" customHeight="1">
      <c r="A226" s="19" t="s">
        <v>11</v>
      </c>
      <c r="B226" s="9">
        <v>1</v>
      </c>
      <c r="C226" s="9">
        <v>51</v>
      </c>
      <c r="D226" s="9">
        <f t="shared" si="59"/>
        <v>52</v>
      </c>
      <c r="E226" s="9">
        <v>0</v>
      </c>
      <c r="F226" s="9">
        <v>0</v>
      </c>
      <c r="G226" s="9">
        <f t="shared" si="60"/>
        <v>0</v>
      </c>
      <c r="H226" s="9">
        <f t="shared" si="51"/>
        <v>52</v>
      </c>
    </row>
    <row r="227" spans="1:8" s="6" customFormat="1" ht="15" customHeight="1">
      <c r="A227" s="18" t="s">
        <v>10</v>
      </c>
      <c r="B227" s="13">
        <f aca="true" t="shared" si="61" ref="B227:G227">B228</f>
        <v>4</v>
      </c>
      <c r="C227" s="13">
        <f t="shared" si="61"/>
        <v>7</v>
      </c>
      <c r="D227" s="13">
        <f t="shared" si="61"/>
        <v>11</v>
      </c>
      <c r="E227" s="13">
        <f t="shared" si="61"/>
        <v>11</v>
      </c>
      <c r="F227" s="13">
        <f t="shared" si="61"/>
        <v>4</v>
      </c>
      <c r="G227" s="13">
        <f t="shared" si="61"/>
        <v>15</v>
      </c>
      <c r="H227" s="13">
        <f t="shared" si="51"/>
        <v>26</v>
      </c>
    </row>
    <row r="228" spans="1:8" s="6" customFormat="1" ht="15" customHeight="1">
      <c r="A228" s="17" t="s">
        <v>9</v>
      </c>
      <c r="B228" s="13">
        <f aca="true" t="shared" si="62" ref="B228:G228">SUM(B229:B231)</f>
        <v>4</v>
      </c>
      <c r="C228" s="13">
        <f t="shared" si="62"/>
        <v>7</v>
      </c>
      <c r="D228" s="13">
        <f t="shared" si="62"/>
        <v>11</v>
      </c>
      <c r="E228" s="13">
        <f t="shared" si="62"/>
        <v>11</v>
      </c>
      <c r="F228" s="13">
        <f t="shared" si="62"/>
        <v>4</v>
      </c>
      <c r="G228" s="13">
        <f t="shared" si="62"/>
        <v>15</v>
      </c>
      <c r="H228" s="13">
        <f t="shared" si="51"/>
        <v>26</v>
      </c>
    </row>
    <row r="229" spans="1:8" ht="15" customHeight="1">
      <c r="A229" s="16" t="s">
        <v>8</v>
      </c>
      <c r="B229" s="11">
        <v>0</v>
      </c>
      <c r="C229" s="11">
        <v>5</v>
      </c>
      <c r="D229" s="9">
        <f>SUM(B229:C229)</f>
        <v>5</v>
      </c>
      <c r="E229" s="11">
        <v>0</v>
      </c>
      <c r="F229" s="11">
        <v>1</v>
      </c>
      <c r="G229" s="9">
        <f>SUM(E229:F229)</f>
        <v>1</v>
      </c>
      <c r="H229" s="9">
        <f t="shared" si="51"/>
        <v>6</v>
      </c>
    </row>
    <row r="230" spans="1:8" ht="15" customHeight="1">
      <c r="A230" s="16" t="s">
        <v>7</v>
      </c>
      <c r="B230" s="11">
        <v>4</v>
      </c>
      <c r="C230" s="11">
        <v>0</v>
      </c>
      <c r="D230" s="9">
        <f>SUM(B230:C230)</f>
        <v>4</v>
      </c>
      <c r="E230" s="11">
        <v>10</v>
      </c>
      <c r="F230" s="11">
        <v>1</v>
      </c>
      <c r="G230" s="9">
        <f>SUM(E230:F230)</f>
        <v>11</v>
      </c>
      <c r="H230" s="9">
        <f t="shared" si="51"/>
        <v>15</v>
      </c>
    </row>
    <row r="231" spans="1:8" ht="15" customHeight="1">
      <c r="A231" s="16" t="s">
        <v>6</v>
      </c>
      <c r="B231" s="11">
        <v>0</v>
      </c>
      <c r="C231" s="11">
        <v>2</v>
      </c>
      <c r="D231" s="9">
        <f>SUM(B231:C231)</f>
        <v>2</v>
      </c>
      <c r="E231" s="11">
        <v>1</v>
      </c>
      <c r="F231" s="11">
        <v>2</v>
      </c>
      <c r="G231" s="9">
        <f>SUM(E231:F231)</f>
        <v>3</v>
      </c>
      <c r="H231" s="9">
        <f t="shared" si="51"/>
        <v>5</v>
      </c>
    </row>
    <row r="232" spans="1:8" ht="15" customHeight="1">
      <c r="A232" s="15" t="s">
        <v>5</v>
      </c>
      <c r="B232" s="13">
        <f aca="true" t="shared" si="63" ref="B232:G232">B233</f>
        <v>13</v>
      </c>
      <c r="C232" s="13">
        <f t="shared" si="63"/>
        <v>12</v>
      </c>
      <c r="D232" s="13">
        <f t="shared" si="63"/>
        <v>25</v>
      </c>
      <c r="E232" s="13">
        <f t="shared" si="63"/>
        <v>5</v>
      </c>
      <c r="F232" s="13">
        <f t="shared" si="63"/>
        <v>1</v>
      </c>
      <c r="G232" s="13">
        <f t="shared" si="63"/>
        <v>6</v>
      </c>
      <c r="H232" s="13">
        <f t="shared" si="51"/>
        <v>31</v>
      </c>
    </row>
    <row r="233" spans="1:8" ht="15" customHeight="1">
      <c r="A233" s="14" t="s">
        <v>4</v>
      </c>
      <c r="B233" s="13">
        <f aca="true" t="shared" si="64" ref="B233:G233">SUM(B234)</f>
        <v>13</v>
      </c>
      <c r="C233" s="13">
        <f t="shared" si="64"/>
        <v>12</v>
      </c>
      <c r="D233" s="13">
        <f t="shared" si="64"/>
        <v>25</v>
      </c>
      <c r="E233" s="13">
        <f t="shared" si="64"/>
        <v>5</v>
      </c>
      <c r="F233" s="13">
        <f t="shared" si="64"/>
        <v>1</v>
      </c>
      <c r="G233" s="13">
        <f t="shared" si="64"/>
        <v>6</v>
      </c>
      <c r="H233" s="13">
        <f>SUM(D232,G232)</f>
        <v>31</v>
      </c>
    </row>
    <row r="234" spans="1:8" ht="15" customHeight="1">
      <c r="A234" s="12" t="s">
        <v>3</v>
      </c>
      <c r="B234" s="11">
        <v>13</v>
      </c>
      <c r="C234" s="11">
        <v>12</v>
      </c>
      <c r="D234" s="9">
        <f>SUM(B234:C234)</f>
        <v>25</v>
      </c>
      <c r="E234" s="11">
        <v>5</v>
      </c>
      <c r="F234" s="11">
        <v>1</v>
      </c>
      <c r="G234" s="9">
        <f>SUM(E234:F234)</f>
        <v>6</v>
      </c>
      <c r="H234" s="9">
        <f>SUM(D233,G233)</f>
        <v>31</v>
      </c>
    </row>
    <row r="235" spans="1:8" ht="9" customHeight="1">
      <c r="A235" s="10"/>
      <c r="B235" s="10"/>
      <c r="C235" s="10"/>
      <c r="D235" s="10"/>
      <c r="E235" s="10"/>
      <c r="F235" s="10"/>
      <c r="G235" s="10"/>
      <c r="H235" s="9"/>
    </row>
    <row r="236" spans="1:8" s="6" customFormat="1" ht="15" customHeight="1">
      <c r="A236" s="8" t="s">
        <v>2</v>
      </c>
      <c r="B236" s="7">
        <f aca="true" t="shared" si="65" ref="B236:H236">SUM(B8,B19,B22,B30,B55,B66,B69,B80,B163,B167,B171,B174,B177,B188,B191,B198,B203,B213,B227,B232)</f>
        <v>2319</v>
      </c>
      <c r="C236" s="7">
        <f t="shared" si="65"/>
        <v>2865</v>
      </c>
      <c r="D236" s="7">
        <f t="shared" si="65"/>
        <v>5184</v>
      </c>
      <c r="E236" s="7">
        <f t="shared" si="65"/>
        <v>3525</v>
      </c>
      <c r="F236" s="7">
        <f t="shared" si="65"/>
        <v>3943</v>
      </c>
      <c r="G236" s="7">
        <f t="shared" si="65"/>
        <v>7468</v>
      </c>
      <c r="H236" s="7">
        <f t="shared" si="65"/>
        <v>12652</v>
      </c>
    </row>
    <row r="237" ht="12" customHeight="1"/>
    <row r="238" ht="12.75">
      <c r="A238" s="5" t="s">
        <v>1</v>
      </c>
    </row>
    <row r="239" ht="12.75">
      <c r="H239" s="3"/>
    </row>
    <row r="240" spans="1:8" ht="12" customHeight="1">
      <c r="A240" s="4" t="s">
        <v>0</v>
      </c>
      <c r="H240" s="3"/>
    </row>
  </sheetData>
  <sheetProtection/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2014-08-16T01:04:59Z</dcterms:created>
  <dcterms:modified xsi:type="dcterms:W3CDTF">2014-08-18T01:31:54Z</dcterms:modified>
  <cp:category/>
  <cp:version/>
  <cp:contentType/>
  <cp:contentStatus/>
</cp:coreProperties>
</file>