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resume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'resumen'!$A$1:$H$41</definedName>
    <definedName name="Consulta2">#REF!</definedName>
    <definedName name="ok">'[5]9119B'!$A$1:$L$312</definedName>
    <definedName name="pobesc01_02">#REF!</definedName>
    <definedName name="pobescsumada" localSheetId="0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<sst xmlns="http://schemas.openxmlformats.org/spreadsheetml/2006/main" count="31" uniqueCount="23">
  <si>
    <t>Total</t>
  </si>
  <si>
    <t>Tec y Penm</t>
  </si>
  <si>
    <t>Bachillerato</t>
  </si>
  <si>
    <t>Licenciatura</t>
  </si>
  <si>
    <t>Posgrado</t>
  </si>
  <si>
    <t>FUENTE: Dirección General de Administración Escolar, UNAM.</t>
  </si>
  <si>
    <r>
      <t>a</t>
    </r>
    <r>
      <rPr>
        <sz val="8"/>
        <rFont val="Arial"/>
        <family val="2"/>
      </rPr>
      <t xml:space="preserve"> Prerrequisito de admisión a las carreras de la Facultad de Música.</t>
    </r>
  </si>
  <si>
    <t>T O T A L</t>
  </si>
  <si>
    <r>
      <t>Propedéutico de la Facultad de Música</t>
    </r>
    <r>
      <rPr>
        <b/>
        <vertAlign val="superscript"/>
        <sz val="10"/>
        <rFont val="Arial"/>
        <family val="2"/>
      </rPr>
      <t>a</t>
    </r>
  </si>
  <si>
    <t>Iniciación Universitaria</t>
  </si>
  <si>
    <t>Colegio de Ciencias y Humanidades</t>
  </si>
  <si>
    <t>Escuela Nacional Preparatoria</t>
  </si>
  <si>
    <t>Sistema Universidad Abierta y Educación a Distancia</t>
  </si>
  <si>
    <t>Sistema Escolarizado</t>
  </si>
  <si>
    <t>Mujeres</t>
  </si>
  <si>
    <t>Hombres</t>
  </si>
  <si>
    <t xml:space="preserve">     Total</t>
  </si>
  <si>
    <t>Población total *</t>
  </si>
  <si>
    <t>Reingreso</t>
  </si>
  <si>
    <t>Primer ingreso</t>
  </si>
  <si>
    <t>2014-2015</t>
  </si>
  <si>
    <t>POBLACIÓN ESCOLAR TOTAL</t>
  </si>
  <si>
    <t>UNAM. POBLACIÓN ESCOLAR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</si>
</sst>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%"/>
  </numFmts>
  <fonts count="48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8"/>
      <name val="Calibri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66" applyFont="1">
      <alignment/>
      <protection/>
    </xf>
    <xf numFmtId="3" fontId="19" fillId="0" borderId="0" xfId="66" applyNumberFormat="1" applyFont="1">
      <alignment/>
      <protection/>
    </xf>
    <xf numFmtId="3" fontId="20" fillId="0" borderId="0" xfId="65" applyNumberFormat="1" applyFont="1" applyAlignment="1">
      <alignment horizontal="right" indent="1"/>
      <protection/>
    </xf>
    <xf numFmtId="3" fontId="20" fillId="0" borderId="0" xfId="65" applyNumberFormat="1" applyFont="1" applyAlignment="1" quotePrefix="1">
      <alignment horizontal="right" indent="1"/>
      <protection/>
    </xf>
    <xf numFmtId="0" fontId="47" fillId="0" borderId="0" xfId="66" applyFont="1">
      <alignment/>
      <protection/>
    </xf>
    <xf numFmtId="0" fontId="47" fillId="0" borderId="0" xfId="66" applyFont="1" applyBorder="1" applyAlignment="1">
      <alignment vertical="center"/>
      <protection/>
    </xf>
    <xf numFmtId="3" fontId="47" fillId="0" borderId="0" xfId="66" applyNumberFormat="1" applyFont="1" applyBorder="1" applyAlignment="1">
      <alignment vertical="center"/>
      <protection/>
    </xf>
    <xf numFmtId="0" fontId="19" fillId="0" borderId="0" xfId="66" applyFont="1" applyBorder="1" applyAlignment="1">
      <alignment vertical="center"/>
      <protection/>
    </xf>
    <xf numFmtId="3" fontId="47" fillId="0" borderId="0" xfId="66" applyNumberFormat="1" applyFont="1" applyFill="1" applyBorder="1" applyAlignment="1">
      <alignment vertical="center"/>
      <protection/>
    </xf>
    <xf numFmtId="2" fontId="19" fillId="0" borderId="0" xfId="66" applyNumberFormat="1" applyFont="1" applyBorder="1" applyAlignment="1">
      <alignment vertical="center"/>
      <protection/>
    </xf>
    <xf numFmtId="164" fontId="19" fillId="0" borderId="0" xfId="66" applyNumberFormat="1" applyFont="1" applyBorder="1" applyAlignment="1">
      <alignment vertical="center"/>
      <protection/>
    </xf>
    <xf numFmtId="3" fontId="19" fillId="0" borderId="0" xfId="66" applyNumberFormat="1" applyFont="1" applyBorder="1" applyAlignment="1">
      <alignment vertical="center"/>
      <protection/>
    </xf>
    <xf numFmtId="0" fontId="19" fillId="0" borderId="0" xfId="66" applyNumberFormat="1" applyFont="1" applyBorder="1" applyAlignment="1">
      <alignment vertical="center"/>
      <protection/>
    </xf>
    <xf numFmtId="0" fontId="22" fillId="0" borderId="0" xfId="66" applyFont="1">
      <alignment/>
      <protection/>
    </xf>
    <xf numFmtId="0" fontId="19" fillId="0" borderId="0" xfId="66" applyFont="1" applyBorder="1">
      <alignment/>
      <protection/>
    </xf>
    <xf numFmtId="0" fontId="23" fillId="0" borderId="0" xfId="66" applyFont="1">
      <alignment/>
      <protection/>
    </xf>
    <xf numFmtId="3" fontId="19" fillId="0" borderId="0" xfId="66" applyNumberFormat="1" applyFont="1" applyBorder="1">
      <alignment/>
      <protection/>
    </xf>
    <xf numFmtId="3" fontId="19" fillId="0" borderId="0" xfId="66" applyNumberFormat="1" applyFont="1" applyFill="1" applyAlignment="1">
      <alignment horizontal="right" vertical="center" indent="1"/>
      <protection/>
    </xf>
    <xf numFmtId="3" fontId="19" fillId="0" borderId="0" xfId="66" applyNumberFormat="1" applyFont="1" applyAlignment="1">
      <alignment horizontal="right" vertical="center" indent="1"/>
      <protection/>
    </xf>
    <xf numFmtId="3" fontId="19" fillId="0" borderId="0" xfId="66" applyNumberFormat="1" applyFont="1" applyFill="1" applyBorder="1" applyAlignment="1">
      <alignment horizontal="right" vertical="center" indent="1"/>
      <protection/>
    </xf>
    <xf numFmtId="3" fontId="19" fillId="0" borderId="0" xfId="66" applyNumberFormat="1" applyFont="1" applyBorder="1" applyAlignment="1">
      <alignment horizontal="right" vertical="center" indent="1"/>
      <protection/>
    </xf>
    <xf numFmtId="3" fontId="20" fillId="2" borderId="0" xfId="66" applyNumberFormat="1" applyFont="1" applyFill="1" applyBorder="1" applyAlignment="1">
      <alignment vertical="center"/>
      <protection/>
    </xf>
    <xf numFmtId="0" fontId="20" fillId="2" borderId="0" xfId="66" applyFont="1" applyFill="1" applyBorder="1" applyAlignment="1">
      <alignment vertical="center"/>
      <protection/>
    </xf>
    <xf numFmtId="3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20" fillId="0" borderId="0" xfId="66" applyNumberFormat="1" applyFont="1" applyBorder="1" applyAlignment="1">
      <alignment vertical="center"/>
      <protection/>
    </xf>
    <xf numFmtId="0" fontId="20" fillId="0" borderId="0" xfId="66" applyFont="1" applyAlignment="1">
      <alignment vertical="center"/>
      <protection/>
    </xf>
    <xf numFmtId="0" fontId="19" fillId="0" borderId="0" xfId="66" applyFont="1" applyBorder="1" applyAlignment="1">
      <alignment horizontal="right"/>
      <protection/>
    </xf>
    <xf numFmtId="3" fontId="19" fillId="0" borderId="0" xfId="66" applyNumberFormat="1" applyFont="1" applyFill="1" applyAlignment="1">
      <alignment vertical="center"/>
      <protection/>
    </xf>
    <xf numFmtId="0" fontId="19" fillId="0" borderId="0" xfId="66" applyFont="1" applyAlignment="1">
      <alignment horizontal="left" vertical="center" indent="1"/>
      <protection/>
    </xf>
    <xf numFmtId="3" fontId="19" fillId="0" borderId="0" xfId="66" applyNumberFormat="1" applyFont="1" applyAlignment="1">
      <alignment vertical="center"/>
      <protection/>
    </xf>
    <xf numFmtId="0" fontId="25" fillId="2" borderId="0" xfId="66" applyFont="1" applyFill="1" applyBorder="1" applyAlignment="1">
      <alignment horizontal="center" vertical="center" wrapText="1"/>
      <protection/>
    </xf>
    <xf numFmtId="0" fontId="25" fillId="2" borderId="0" xfId="66" applyFont="1" applyFill="1" applyBorder="1" applyAlignment="1">
      <alignment horizontal="center" vertical="center"/>
      <protection/>
    </xf>
    <xf numFmtId="0" fontId="25" fillId="2" borderId="0" xfId="66" applyFont="1" applyFill="1" applyBorder="1" applyAlignment="1" quotePrefix="1">
      <alignment horizontal="center" vertical="center"/>
      <protection/>
    </xf>
    <xf numFmtId="0" fontId="19" fillId="2" borderId="0" xfId="66" applyFont="1" applyFill="1" applyBorder="1" applyAlignment="1">
      <alignment vertical="center"/>
      <protection/>
    </xf>
    <xf numFmtId="0" fontId="25" fillId="2" borderId="0" xfId="66" applyFont="1" applyFill="1" applyBorder="1" applyAlignment="1">
      <alignment horizontal="centerContinuous" vertical="center"/>
      <protection/>
    </xf>
    <xf numFmtId="0" fontId="20" fillId="2" borderId="0" xfId="66" applyFont="1" applyFill="1" applyBorder="1" applyAlignment="1">
      <alignment horizontal="centerContinuous" vertical="center"/>
      <protection/>
    </xf>
    <xf numFmtId="0" fontId="19" fillId="0" borderId="0" xfId="66" applyFont="1" applyAlignment="1">
      <alignment vertical="center"/>
      <protection/>
    </xf>
    <xf numFmtId="0" fontId="20" fillId="0" borderId="0" xfId="66" applyFont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19" xfId="55"/>
    <cellStyle name="Normal 2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 2 4" xfId="63"/>
    <cellStyle name="Normal 3 2" xfId="64"/>
    <cellStyle name="Normal_POBESC_3" xfId="65"/>
    <cellStyle name="Normal_poblac99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Población escolar por nivel 2014-2015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09275"/>
          <c:y val="0.282"/>
          <c:w val="0.70525"/>
          <c:h val="0.55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explosion val="18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2"/>
            <c:explosion val="20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Posgrado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resumen!$E$25:$E$27</c:f>
              <c:strCache/>
            </c:strRef>
          </c:cat>
          <c:val>
            <c:numRef>
              <c:f>resumen!$F$25:$F$27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3695700</xdr:colOff>
      <xdr:row>23</xdr:row>
      <xdr:rowOff>152400</xdr:rowOff>
    </xdr:from>
    <xdr:to>
      <xdr:col>7</xdr:col>
      <xdr:colOff>733425</xdr:colOff>
      <xdr:row>40</xdr:row>
      <xdr:rowOff>152400</xdr:rowOff>
    </xdr:to>
    <xdr:graphicFrame>
      <xdr:nvGraphicFramePr>
        <xdr:cNvPr id="1" name="Chart 1025"/>
        <xdr:cNvGraphicFramePr/>
      </xdr:nvGraphicFramePr>
      <xdr:xfrm>
        <a:off x="3695700" y="4171950"/>
        <a:ext cx="53816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21</xdr:row>
      <xdr:rowOff>0</xdr:rowOff>
    </xdr:from>
    <xdr:to>
      <xdr:col>8</xdr:col>
      <xdr:colOff>19050</xdr:colOff>
      <xdr:row>23</xdr:row>
      <xdr:rowOff>0</xdr:rowOff>
    </xdr:to>
    <xdr:sp>
      <xdr:nvSpPr>
        <xdr:cNvPr id="2" name="Text Box 1026"/>
        <xdr:cNvSpPr txBox="1">
          <a:spLocks noChangeArrowheads="1"/>
        </xdr:cNvSpPr>
      </xdr:nvSpPr>
      <xdr:spPr>
        <a:xfrm>
          <a:off x="4210050" y="3705225"/>
          <a:ext cx="4924425" cy="314325"/>
        </a:xfrm>
        <a:prstGeom prst="rect">
          <a:avLst/>
        </a:prstGeom>
        <a:solidFill>
          <a:srgbClr val="FFFFFF"/>
        </a:solidFill>
        <a:ln w="6350" cmpd="sng">
          <a:solidFill>
            <a:srgbClr val="C6D9F1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incluye a 3,398 alumnos que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solicitaron suspender temporalmente sus estudios (artículo 23 del Reglamento General de Inscripciones).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5(&#250;ltima%20versi&#243;n)\agendaxls2015\2%20docencia\pobesc%2020142015%20v2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uarios\MARY\eventual\Graficas%20CA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 por caas"/>
      <sheetName val="primer ingreso por sexo"/>
      <sheetName val="pe posgrado"/>
      <sheetName val="maestría y doctorado"/>
      <sheetName val="especialización"/>
      <sheetName val="licenciatura"/>
      <sheetName val="15 carreras"/>
      <sheetName val="bachillerato"/>
      <sheetName val="iniciac y prop"/>
      <sheetName val="suayed"/>
      <sheetName val="suayed por modalidad y sede"/>
    </sheetNames>
    <sheetDataSet>
      <sheetData sheetId="3">
        <row r="156">
          <cell r="B156">
            <v>3056</v>
          </cell>
          <cell r="C156">
            <v>2817</v>
          </cell>
          <cell r="D156">
            <v>5873</v>
          </cell>
          <cell r="E156">
            <v>4649</v>
          </cell>
          <cell r="F156">
            <v>4160</v>
          </cell>
          <cell r="G156">
            <v>8809</v>
          </cell>
          <cell r="H156">
            <v>14682</v>
          </cell>
        </row>
      </sheetData>
      <sheetData sheetId="4">
        <row r="257">
          <cell r="B257">
            <v>2508</v>
          </cell>
          <cell r="C257">
            <v>3016</v>
          </cell>
          <cell r="D257">
            <v>5524</v>
          </cell>
          <cell r="E257">
            <v>3688</v>
          </cell>
          <cell r="F257">
            <v>3997</v>
          </cell>
          <cell r="G257">
            <v>7685</v>
          </cell>
          <cell r="H257">
            <v>13209</v>
          </cell>
        </row>
      </sheetData>
      <sheetData sheetId="5">
        <row r="193">
          <cell r="B193">
            <v>17959</v>
          </cell>
          <cell r="C193">
            <v>19686</v>
          </cell>
          <cell r="E193">
            <v>65482</v>
          </cell>
          <cell r="F193">
            <v>69551</v>
          </cell>
        </row>
      </sheetData>
      <sheetData sheetId="7">
        <row r="8">
          <cell r="B8">
            <v>8344</v>
          </cell>
          <cell r="C8">
            <v>7844</v>
          </cell>
          <cell r="E8">
            <v>17956</v>
          </cell>
          <cell r="F8">
            <v>16816</v>
          </cell>
        </row>
        <row r="18">
          <cell r="B18">
            <v>8935</v>
          </cell>
          <cell r="C18">
            <v>9339</v>
          </cell>
          <cell r="E18">
            <v>20530</v>
          </cell>
          <cell r="F18">
            <v>20657</v>
          </cell>
        </row>
      </sheetData>
      <sheetData sheetId="8">
        <row r="9">
          <cell r="B9">
            <v>369</v>
          </cell>
          <cell r="C9">
            <v>365</v>
          </cell>
          <cell r="E9">
            <v>687</v>
          </cell>
          <cell r="F9">
            <v>734</v>
          </cell>
        </row>
        <row r="26">
          <cell r="B26">
            <v>146</v>
          </cell>
          <cell r="C26">
            <v>92</v>
          </cell>
          <cell r="E26">
            <v>357</v>
          </cell>
          <cell r="F26">
            <v>147</v>
          </cell>
        </row>
      </sheetData>
      <sheetData sheetId="9">
        <row r="8">
          <cell r="B8">
            <v>40</v>
          </cell>
          <cell r="C8">
            <v>49</v>
          </cell>
          <cell r="D8">
            <v>89</v>
          </cell>
          <cell r="E8">
            <v>9</v>
          </cell>
          <cell r="F8">
            <v>29</v>
          </cell>
          <cell r="G8">
            <v>38</v>
          </cell>
          <cell r="H8">
            <v>127</v>
          </cell>
        </row>
        <row r="20">
          <cell r="B20">
            <v>3930</v>
          </cell>
          <cell r="C20">
            <v>3725</v>
          </cell>
          <cell r="D20">
            <v>7655</v>
          </cell>
          <cell r="E20">
            <v>9646</v>
          </cell>
          <cell r="F20">
            <v>11227</v>
          </cell>
          <cell r="G20">
            <v>20873</v>
          </cell>
          <cell r="H20">
            <v>28528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as_gra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40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55.7109375" style="1" customWidth="1"/>
    <col min="2" max="8" width="11.57421875" style="1" customWidth="1"/>
    <col min="9" max="15" width="11.421875" style="1" customWidth="1"/>
    <col min="16" max="16384" width="11.421875" style="1" customWidth="1"/>
  </cols>
  <sheetData>
    <row r="1" spans="1:8" ht="15" customHeight="1">
      <c r="A1" s="39" t="s">
        <v>22</v>
      </c>
      <c r="B1" s="39"/>
      <c r="C1" s="39"/>
      <c r="D1" s="39"/>
      <c r="E1" s="39"/>
      <c r="F1" s="39"/>
      <c r="G1" s="39"/>
      <c r="H1" s="39"/>
    </row>
    <row r="2" spans="1:8" ht="15" customHeight="1">
      <c r="A2" s="39" t="s">
        <v>21</v>
      </c>
      <c r="B2" s="39"/>
      <c r="C2" s="39"/>
      <c r="D2" s="39"/>
      <c r="E2" s="39"/>
      <c r="F2" s="39"/>
      <c r="G2" s="39"/>
      <c r="H2" s="39"/>
    </row>
    <row r="3" spans="1:8" ht="13.5" customHeight="1">
      <c r="A3" s="39" t="s">
        <v>20</v>
      </c>
      <c r="B3" s="39"/>
      <c r="C3" s="39"/>
      <c r="D3" s="39"/>
      <c r="E3" s="39"/>
      <c r="F3" s="39"/>
      <c r="G3" s="39"/>
      <c r="H3" s="39"/>
    </row>
    <row r="4" spans="1:8" ht="13.5" customHeight="1">
      <c r="A4" s="38"/>
      <c r="B4" s="38"/>
      <c r="C4" s="38"/>
      <c r="D4" s="38"/>
      <c r="E4" s="38"/>
      <c r="F4" s="38"/>
      <c r="G4" s="38"/>
      <c r="H4" s="38"/>
    </row>
    <row r="5" spans="1:8" s="15" customFormat="1" ht="12" customHeight="1">
      <c r="A5" s="35"/>
      <c r="B5" s="36" t="s">
        <v>19</v>
      </c>
      <c r="C5" s="36"/>
      <c r="D5" s="36"/>
      <c r="E5" s="36" t="s">
        <v>18</v>
      </c>
      <c r="F5" s="37"/>
      <c r="G5" s="36"/>
      <c r="H5" s="32" t="s">
        <v>17</v>
      </c>
    </row>
    <row r="6" spans="1:8" s="15" customFormat="1" ht="12" customHeight="1">
      <c r="A6" s="35"/>
      <c r="B6" s="34" t="s">
        <v>15</v>
      </c>
      <c r="C6" s="33" t="s">
        <v>14</v>
      </c>
      <c r="D6" s="33" t="s">
        <v>16</v>
      </c>
      <c r="E6" s="33" t="s">
        <v>15</v>
      </c>
      <c r="F6" s="33" t="s">
        <v>14</v>
      </c>
      <c r="G6" s="33" t="s">
        <v>0</v>
      </c>
      <c r="H6" s="32"/>
    </row>
    <row r="7" ht="9" customHeight="1">
      <c r="K7" s="17"/>
    </row>
    <row r="8" spans="1:8" ht="15" customHeight="1">
      <c r="A8" s="27" t="s">
        <v>4</v>
      </c>
      <c r="B8" s="26">
        <f>SUM(B9:B10)</f>
        <v>5604</v>
      </c>
      <c r="C8" s="26">
        <f>SUM(C9:C10)</f>
        <v>5882</v>
      </c>
      <c r="D8" s="26">
        <f>SUM(B8:C8)</f>
        <v>11486</v>
      </c>
      <c r="E8" s="26">
        <f>SUM(E9:E10)</f>
        <v>8346</v>
      </c>
      <c r="F8" s="26">
        <f>SUM(F9:F10)</f>
        <v>8186</v>
      </c>
      <c r="G8" s="26">
        <f>SUM(E8:F8)</f>
        <v>16532</v>
      </c>
      <c r="H8" s="26">
        <f>SUM(G8,D8)</f>
        <v>28018</v>
      </c>
    </row>
    <row r="9" spans="1:8" ht="15" customHeight="1">
      <c r="A9" s="30" t="s">
        <v>13</v>
      </c>
      <c r="B9" s="31">
        <f>+'[1]maestría y doctorado'!B156+'[1]especialización'!B257</f>
        <v>5564</v>
      </c>
      <c r="C9" s="31">
        <f>+'[1]maestría y doctorado'!C156+'[1]especialización'!C257</f>
        <v>5833</v>
      </c>
      <c r="D9" s="31">
        <f>+'[1]maestría y doctorado'!D156+'[1]especialización'!D257</f>
        <v>11397</v>
      </c>
      <c r="E9" s="31">
        <f>+'[1]maestría y doctorado'!E156+'[1]especialización'!E257</f>
        <v>8337</v>
      </c>
      <c r="F9" s="31">
        <f>+'[1]maestría y doctorado'!F156+'[1]especialización'!F257</f>
        <v>8157</v>
      </c>
      <c r="G9" s="31">
        <f>+'[1]maestría y doctorado'!G156+'[1]especialización'!G257</f>
        <v>16494</v>
      </c>
      <c r="H9" s="31">
        <f>+'[1]maestría y doctorado'!H156+'[1]especialización'!H257</f>
        <v>27891</v>
      </c>
    </row>
    <row r="10" spans="1:8" ht="15" customHeight="1">
      <c r="A10" s="30" t="s">
        <v>12</v>
      </c>
      <c r="B10" s="29">
        <f>+'[1]suayed'!B8</f>
        <v>40</v>
      </c>
      <c r="C10" s="29">
        <f>+'[1]suayed'!C8</f>
        <v>49</v>
      </c>
      <c r="D10" s="29">
        <f>+'[1]suayed'!D8</f>
        <v>89</v>
      </c>
      <c r="E10" s="29">
        <f>+'[1]suayed'!E8</f>
        <v>9</v>
      </c>
      <c r="F10" s="29">
        <f>+'[1]suayed'!F8</f>
        <v>29</v>
      </c>
      <c r="G10" s="29">
        <f>+'[1]suayed'!G8</f>
        <v>38</v>
      </c>
      <c r="H10" s="29">
        <f>+'[1]suayed'!H8</f>
        <v>127</v>
      </c>
    </row>
    <row r="11" spans="1:9" ht="15" customHeight="1">
      <c r="A11" s="27" t="s">
        <v>3</v>
      </c>
      <c r="B11" s="26">
        <f>+B12+B13</f>
        <v>21889</v>
      </c>
      <c r="C11" s="26">
        <f>+C12+C13</f>
        <v>23411</v>
      </c>
      <c r="D11" s="26">
        <f>SUM(B11:C11)</f>
        <v>45300</v>
      </c>
      <c r="E11" s="26">
        <f>+E12+E13</f>
        <v>75128</v>
      </c>
      <c r="F11" s="26">
        <f>+F12+F13</f>
        <v>80778</v>
      </c>
      <c r="G11" s="26">
        <f>SUM(E11:F11)</f>
        <v>155906</v>
      </c>
      <c r="H11" s="26">
        <f>SUM(G11,D11)</f>
        <v>201206</v>
      </c>
      <c r="I11" s="2"/>
    </row>
    <row r="12" spans="1:10" ht="15" customHeight="1">
      <c r="A12" s="30" t="s">
        <v>13</v>
      </c>
      <c r="B12" s="31">
        <f>+'[1]licenciatura'!B193</f>
        <v>17959</v>
      </c>
      <c r="C12" s="31">
        <f>+'[1]licenciatura'!C193</f>
        <v>19686</v>
      </c>
      <c r="D12" s="29">
        <f>SUM(B12:C12)</f>
        <v>37645</v>
      </c>
      <c r="E12" s="31">
        <f>+'[1]licenciatura'!E193</f>
        <v>65482</v>
      </c>
      <c r="F12" s="31">
        <f>+'[1]licenciatura'!F193</f>
        <v>69551</v>
      </c>
      <c r="G12" s="29">
        <f>SUM(E12:F12)</f>
        <v>135033</v>
      </c>
      <c r="H12" s="29">
        <f>SUM(D12,G12)</f>
        <v>172678</v>
      </c>
      <c r="I12" s="2"/>
      <c r="J12" s="2"/>
    </row>
    <row r="13" spans="1:8" ht="15" customHeight="1">
      <c r="A13" s="30" t="s">
        <v>12</v>
      </c>
      <c r="B13" s="31">
        <f>+'[1]suayed'!B20</f>
        <v>3930</v>
      </c>
      <c r="C13" s="31">
        <f>+'[1]suayed'!C20</f>
        <v>3725</v>
      </c>
      <c r="D13" s="31">
        <f>+'[1]suayed'!D20</f>
        <v>7655</v>
      </c>
      <c r="E13" s="31">
        <f>+'[1]suayed'!E20</f>
        <v>9646</v>
      </c>
      <c r="F13" s="31">
        <f>+'[1]suayed'!F20</f>
        <v>11227</v>
      </c>
      <c r="G13" s="31">
        <f>+'[1]suayed'!G20</f>
        <v>20873</v>
      </c>
      <c r="H13" s="31">
        <f>+'[1]suayed'!H20</f>
        <v>28528</v>
      </c>
    </row>
    <row r="14" spans="1:11" ht="15" customHeight="1">
      <c r="A14" s="27" t="s">
        <v>2</v>
      </c>
      <c r="B14" s="26">
        <f>+B15+B16+B17</f>
        <v>17648</v>
      </c>
      <c r="C14" s="26">
        <f>+C15+C16+C17</f>
        <v>17548</v>
      </c>
      <c r="D14" s="26">
        <f>SUM(B14:C14)</f>
        <v>35196</v>
      </c>
      <c r="E14" s="26">
        <f>+E15+E16+E17</f>
        <v>39173</v>
      </c>
      <c r="F14" s="26">
        <f>+F15+F16+F17</f>
        <v>38207</v>
      </c>
      <c r="G14" s="26">
        <f>SUM(E14:F14)</f>
        <v>77380</v>
      </c>
      <c r="H14" s="26">
        <f>SUM(G14,D14)</f>
        <v>112576</v>
      </c>
      <c r="I14" s="17"/>
      <c r="J14" s="15"/>
      <c r="K14" s="15"/>
    </row>
    <row r="15" spans="1:11" ht="15" customHeight="1">
      <c r="A15" s="30" t="s">
        <v>11</v>
      </c>
      <c r="B15" s="31">
        <f>'[1]bachillerato'!B8</f>
        <v>8344</v>
      </c>
      <c r="C15" s="31">
        <f>'[1]bachillerato'!C8</f>
        <v>7844</v>
      </c>
      <c r="D15" s="29">
        <f>SUM(B15:C15)</f>
        <v>16188</v>
      </c>
      <c r="E15" s="31">
        <f>'[1]bachillerato'!E8</f>
        <v>17956</v>
      </c>
      <c r="F15" s="31">
        <f>'[1]bachillerato'!F8</f>
        <v>16816</v>
      </c>
      <c r="G15" s="29">
        <f>SUM(E15:F15)</f>
        <v>34772</v>
      </c>
      <c r="H15" s="29">
        <f>SUM(D15,G15)</f>
        <v>50960</v>
      </c>
      <c r="I15" s="15"/>
      <c r="J15" s="15"/>
      <c r="K15" s="15"/>
    </row>
    <row r="16" spans="1:11" ht="15" customHeight="1">
      <c r="A16" s="30" t="s">
        <v>10</v>
      </c>
      <c r="B16" s="31">
        <f>'[1]bachillerato'!B18</f>
        <v>8935</v>
      </c>
      <c r="C16" s="31">
        <f>'[1]bachillerato'!C18</f>
        <v>9339</v>
      </c>
      <c r="D16" s="29">
        <f>SUM(B16:C16)</f>
        <v>18274</v>
      </c>
      <c r="E16" s="31">
        <f>'[1]bachillerato'!E18</f>
        <v>20530</v>
      </c>
      <c r="F16" s="31">
        <f>'[1]bachillerato'!F18</f>
        <v>20657</v>
      </c>
      <c r="G16" s="29">
        <f>SUM(E16:F16)</f>
        <v>41187</v>
      </c>
      <c r="H16" s="29">
        <f>SUM(D16,G16)</f>
        <v>59461</v>
      </c>
      <c r="I16" s="15"/>
      <c r="J16" s="28"/>
      <c r="K16" s="15"/>
    </row>
    <row r="17" spans="1:11" ht="15" customHeight="1">
      <c r="A17" s="30" t="s">
        <v>9</v>
      </c>
      <c r="B17" s="29">
        <f>'[1]iniciac y prop'!B9</f>
        <v>369</v>
      </c>
      <c r="C17" s="29">
        <f>'[1]iniciac y prop'!C9</f>
        <v>365</v>
      </c>
      <c r="D17" s="29">
        <f>SUM(B17:C17)</f>
        <v>734</v>
      </c>
      <c r="E17" s="29">
        <f>'[1]iniciac y prop'!E9</f>
        <v>687</v>
      </c>
      <c r="F17" s="29">
        <f>'[1]iniciac y prop'!F9</f>
        <v>734</v>
      </c>
      <c r="G17" s="29">
        <f>SUM(E17:F17)</f>
        <v>1421</v>
      </c>
      <c r="H17" s="29">
        <f>SUM(D17,G17)</f>
        <v>2155</v>
      </c>
      <c r="I17" s="15"/>
      <c r="J17" s="28"/>
      <c r="K17" s="15"/>
    </row>
    <row r="18" spans="1:13" ht="15" customHeight="1">
      <c r="A18" s="27" t="s">
        <v>8</v>
      </c>
      <c r="B18" s="26">
        <f>'[1]iniciac y prop'!B26</f>
        <v>146</v>
      </c>
      <c r="C18" s="26">
        <f>'[1]iniciac y prop'!C26</f>
        <v>92</v>
      </c>
      <c r="D18" s="26">
        <f>SUM(B18:C18)</f>
        <v>238</v>
      </c>
      <c r="E18" s="26">
        <f>'[1]iniciac y prop'!E26</f>
        <v>357</v>
      </c>
      <c r="F18" s="26">
        <f>'[1]iniciac y prop'!F26</f>
        <v>147</v>
      </c>
      <c r="G18" s="26">
        <f>SUM(E18:F18)</f>
        <v>504</v>
      </c>
      <c r="H18" s="26">
        <f>SUM(G18,D18)</f>
        <v>742</v>
      </c>
      <c r="I18" s="17"/>
      <c r="J18" s="15"/>
      <c r="K18" s="25"/>
      <c r="L18" s="24"/>
      <c r="M18" s="15"/>
    </row>
    <row r="19" spans="1:11" ht="9" customHeight="1">
      <c r="A19" s="15"/>
      <c r="B19" s="12"/>
      <c r="C19" s="12"/>
      <c r="D19" s="12"/>
      <c r="E19" s="12"/>
      <c r="F19" s="12"/>
      <c r="G19" s="12"/>
      <c r="H19" s="12"/>
      <c r="I19" s="15"/>
      <c r="J19" s="15"/>
      <c r="K19" s="15"/>
    </row>
    <row r="20" spans="1:14" ht="15" customHeight="1">
      <c r="A20" s="23" t="s">
        <v>7</v>
      </c>
      <c r="B20" s="22">
        <f>SUM(B8,B11,B14,B18)</f>
        <v>45287</v>
      </c>
      <c r="C20" s="22">
        <f>SUM(C8,C11,C14,C18)</f>
        <v>46933</v>
      </c>
      <c r="D20" s="22">
        <f>SUM(D8,D11,D14,D18)</f>
        <v>92220</v>
      </c>
      <c r="E20" s="22">
        <f>SUM(E8,E11,E14,E18)</f>
        <v>123004</v>
      </c>
      <c r="F20" s="22">
        <f>SUM(F8,F11,F14,F18)</f>
        <v>127318</v>
      </c>
      <c r="G20" s="22">
        <f>SUM(G8,G11,G14,G18)</f>
        <v>250322</v>
      </c>
      <c r="H20" s="22">
        <f>SUM(H8,H11,H14,H18)</f>
        <v>342542</v>
      </c>
      <c r="I20" s="21"/>
      <c r="J20" s="21"/>
      <c r="K20" s="20"/>
      <c r="L20" s="19"/>
      <c r="M20" s="19"/>
      <c r="N20" s="18"/>
    </row>
    <row r="21" spans="1:13" ht="12.75" customHeight="1">
      <c r="A21" s="15"/>
      <c r="H21" s="17"/>
      <c r="I21" s="15"/>
      <c r="J21" s="15"/>
      <c r="K21" s="15"/>
      <c r="L21" s="15"/>
      <c r="M21" s="15"/>
    </row>
    <row r="22" spans="1:11" ht="12.75">
      <c r="A22" s="16" t="s">
        <v>6</v>
      </c>
      <c r="F22" s="2"/>
      <c r="G22" s="2"/>
      <c r="H22" s="2"/>
      <c r="I22" s="15"/>
      <c r="J22" s="15"/>
      <c r="K22" s="15"/>
    </row>
    <row r="23" ht="12" customHeight="1"/>
    <row r="24" ht="12.75">
      <c r="A24" s="14" t="s">
        <v>5</v>
      </c>
    </row>
    <row r="25" spans="5:7" ht="12.75">
      <c r="E25" s="13" t="s">
        <v>4</v>
      </c>
      <c r="F25" s="12">
        <f>SUM(H8)</f>
        <v>28018</v>
      </c>
      <c r="G25" s="11">
        <f>+F25/$F$28*100</f>
        <v>8.197191339964892</v>
      </c>
    </row>
    <row r="26" spans="5:7" ht="12.75">
      <c r="E26" s="13" t="s">
        <v>3</v>
      </c>
      <c r="F26" s="12">
        <f>SUM(H11)</f>
        <v>201206</v>
      </c>
      <c r="G26" s="11">
        <f>+F26/$F$28*100</f>
        <v>58.86658864833236</v>
      </c>
    </row>
    <row r="27" spans="5:7" ht="12.75">
      <c r="E27" s="8" t="s">
        <v>2</v>
      </c>
      <c r="F27" s="12">
        <f>SUM(H14)</f>
        <v>112576</v>
      </c>
      <c r="G27" s="11">
        <f>+F27/$F$28*100</f>
        <v>32.93622001170275</v>
      </c>
    </row>
    <row r="28" spans="5:7" ht="12.75">
      <c r="E28" s="6"/>
      <c r="F28" s="7">
        <f>SUM(F25:F27)</f>
        <v>341800</v>
      </c>
      <c r="G28" s="10">
        <f>+F28/$F$28*100</f>
        <v>100</v>
      </c>
    </row>
    <row r="29" spans="5:7" ht="12.75">
      <c r="E29" s="6" t="s">
        <v>1</v>
      </c>
      <c r="F29" s="9">
        <v>809</v>
      </c>
      <c r="G29" s="8"/>
    </row>
    <row r="30" spans="5:8" ht="12.75">
      <c r="E30" s="6" t="s">
        <v>0</v>
      </c>
      <c r="F30" s="7">
        <f>SUM(F28:F29)</f>
        <v>342609</v>
      </c>
      <c r="G30" s="6"/>
      <c r="H30" s="5"/>
    </row>
    <row r="37" spans="2:8" ht="12.75">
      <c r="B37" s="4"/>
      <c r="C37" s="4"/>
      <c r="D37" s="4"/>
      <c r="E37" s="4"/>
      <c r="F37" s="4"/>
      <c r="G37" s="4"/>
      <c r="H37" s="4"/>
    </row>
    <row r="38" spans="2:8" ht="12.75">
      <c r="B38" s="3"/>
      <c r="C38" s="3"/>
      <c r="D38" s="3"/>
      <c r="E38" s="3"/>
      <c r="F38" s="3"/>
      <c r="G38" s="3"/>
      <c r="H38" s="3"/>
    </row>
    <row r="39" spans="2:8" ht="12.75">
      <c r="B39"/>
      <c r="C39"/>
      <c r="D39"/>
      <c r="E39"/>
      <c r="F39"/>
      <c r="G39"/>
      <c r="H39"/>
    </row>
    <row r="40" spans="2:8" ht="12.75">
      <c r="B40" s="2"/>
      <c r="C40" s="2"/>
      <c r="D40" s="2"/>
      <c r="E40" s="2"/>
      <c r="F40" s="2"/>
      <c r="G40" s="2"/>
      <c r="H40" s="2"/>
    </row>
  </sheetData>
  <sheetProtection/>
  <mergeCells count="4">
    <mergeCell ref="A1:H1"/>
    <mergeCell ref="A2:H2"/>
    <mergeCell ref="A3:H3"/>
    <mergeCell ref="H5:H6"/>
  </mergeCells>
  <printOptions horizontalCentered="1"/>
  <pageMargins left="0.51" right="0.51" top="0.7900000000000001" bottom="0.7900000000000001" header="0.59" footer="0.51"/>
  <pageSetup fitToHeight="1" fitToWidth="1" horizontalDpi="600" verticalDpi="600" orientation="landscape" scale="74"/>
  <headerFooter alignWithMargins="0">
    <oddHeader>&amp;R&amp;"Arial,Negrita"&amp;14Resumen Estadístico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2015-06-25T00:30:00Z</dcterms:created>
  <dcterms:modified xsi:type="dcterms:W3CDTF">2015-06-25T00:30:31Z</dcterms:modified>
  <cp:category/>
  <cp:version/>
  <cp:contentType/>
  <cp:contentStatus/>
</cp:coreProperties>
</file>