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785" yWindow="1425" windowWidth="20730" windowHeight="11760" tabRatio="601"/>
  </bookViews>
  <sheets>
    <sheet name="alumnos " sheetId="3" r:id="rId1"/>
  </sheets>
  <externalReferences>
    <externalReference r:id="rId2"/>
  </externalReferences>
  <calcPr calcId="125725" concurrentCalc="0"/>
  <fileRecoveryPr autoRecover="0"/>
</workbook>
</file>

<file path=xl/calcChain.xml><?xml version="1.0" encoding="utf-8"?>
<calcChain xmlns="http://schemas.openxmlformats.org/spreadsheetml/2006/main">
  <c r="D21" i="3"/>
  <c r="G21"/>
  <c r="H21"/>
  <c r="F30"/>
  <c r="B9"/>
  <c r="B32"/>
  <c r="B8"/>
  <c r="C9"/>
  <c r="C32"/>
  <c r="C8"/>
  <c r="D8"/>
  <c r="E9"/>
  <c r="E32"/>
  <c r="E8"/>
  <c r="F9"/>
  <c r="F32"/>
  <c r="F8"/>
  <c r="G8"/>
  <c r="H8"/>
  <c r="D36"/>
  <c r="G36"/>
  <c r="H36"/>
  <c r="D37"/>
  <c r="G37"/>
  <c r="H37"/>
  <c r="D38"/>
  <c r="G38"/>
  <c r="H38"/>
  <c r="H35"/>
  <c r="H40"/>
  <c r="G35"/>
  <c r="G40"/>
  <c r="F35"/>
  <c r="F40"/>
  <c r="E35"/>
  <c r="E40"/>
  <c r="D35"/>
  <c r="D40"/>
  <c r="C35"/>
  <c r="C40"/>
  <c r="B35"/>
  <c r="B40"/>
  <c r="G19"/>
  <c r="D19"/>
  <c r="H19"/>
  <c r="D23"/>
  <c r="G23"/>
  <c r="H23"/>
  <c r="G34"/>
  <c r="D34"/>
  <c r="H34"/>
  <c r="G12"/>
  <c r="D12"/>
  <c r="H12"/>
  <c r="G13"/>
  <c r="D13"/>
  <c r="G14"/>
  <c r="D14"/>
  <c r="H14"/>
  <c r="G15"/>
  <c r="D15"/>
  <c r="H15"/>
  <c r="G16"/>
  <c r="D16"/>
  <c r="H16"/>
  <c r="G17"/>
  <c r="D17"/>
  <c r="H17"/>
  <c r="G18"/>
  <c r="D18"/>
  <c r="H18"/>
  <c r="G20"/>
  <c r="D20"/>
  <c r="H20"/>
  <c r="G22"/>
  <c r="D22"/>
  <c r="G24"/>
  <c r="D24"/>
  <c r="H24"/>
  <c r="G25"/>
  <c r="D25"/>
  <c r="H25"/>
  <c r="G26"/>
  <c r="D26"/>
  <c r="H26"/>
  <c r="G27"/>
  <c r="D27"/>
  <c r="H27"/>
  <c r="G28"/>
  <c r="D28"/>
  <c r="H28"/>
  <c r="G29"/>
  <c r="D29"/>
  <c r="H29"/>
  <c r="G30"/>
  <c r="D30"/>
  <c r="H30"/>
  <c r="G31"/>
  <c r="D31"/>
  <c r="H31"/>
  <c r="G32"/>
  <c r="D32"/>
  <c r="H32"/>
  <c r="G33"/>
  <c r="D33"/>
  <c r="H33"/>
  <c r="D11"/>
  <c r="G11"/>
  <c r="H11"/>
  <c r="D10"/>
  <c r="G10"/>
  <c r="H10"/>
  <c r="D9"/>
  <c r="G9"/>
  <c r="H9"/>
  <c r="H22"/>
  <c r="H13"/>
</calcChain>
</file>

<file path=xl/sharedStrings.xml><?xml version="1.0" encoding="utf-8"?>
<sst xmlns="http://schemas.openxmlformats.org/spreadsheetml/2006/main" count="47" uniqueCount="44">
  <si>
    <t>Plan ENP</t>
  </si>
  <si>
    <t>Plan CCH</t>
  </si>
  <si>
    <t>T O T A L</t>
  </si>
  <si>
    <t>FUENTE: Dirección General de Incorporación y Revalidación de Estudios, UNAM.</t>
  </si>
  <si>
    <t>Total</t>
  </si>
  <si>
    <t>Hombres</t>
  </si>
  <si>
    <t>Mujeres</t>
  </si>
  <si>
    <t>Reingreso</t>
  </si>
  <si>
    <t>UNAM. SISTEMA INCORPORADO</t>
  </si>
  <si>
    <t>Primer ingreso</t>
  </si>
  <si>
    <t>Población total</t>
  </si>
  <si>
    <t>LICENCIATURA</t>
  </si>
  <si>
    <r>
      <t>Administración</t>
    </r>
    <r>
      <rPr>
        <vertAlign val="superscript"/>
        <sz val="10"/>
        <rFont val="Arial"/>
        <family val="2"/>
      </rPr>
      <t>a</t>
    </r>
  </si>
  <si>
    <t>Arquitectura</t>
  </si>
  <si>
    <t>Ciencias de la Comunicación</t>
  </si>
  <si>
    <t>Cirujano Dentista</t>
  </si>
  <si>
    <t>Contaduría</t>
  </si>
  <si>
    <r>
      <t>Derecho</t>
    </r>
    <r>
      <rPr>
        <vertAlign val="superscript"/>
        <sz val="10"/>
        <rFont val="Arial"/>
        <family val="2"/>
      </rPr>
      <t>a</t>
    </r>
  </si>
  <si>
    <t>Informática</t>
  </si>
  <si>
    <t>Ingeniería Civil</t>
  </si>
  <si>
    <t>Ingeniería en Computación</t>
  </si>
  <si>
    <t>Ingeniería Industrial</t>
  </si>
  <si>
    <t>Médico Cirujano</t>
  </si>
  <si>
    <r>
      <t>Psicología</t>
    </r>
    <r>
      <rPr>
        <vertAlign val="superscript"/>
        <sz val="10"/>
        <rFont val="Arial"/>
        <family val="2"/>
      </rPr>
      <t>a</t>
    </r>
  </si>
  <si>
    <t>Relaciones Internacionales</t>
  </si>
  <si>
    <t>Trabajo Social</t>
  </si>
  <si>
    <t>BACHILLERATO</t>
  </si>
  <si>
    <t>ALUMNOS INSCRITOS</t>
  </si>
  <si>
    <t>Ciencias Ambientales</t>
  </si>
  <si>
    <t>Ingeniería en Telecomunicaciones, Sistemas y Electrónica</t>
  </si>
  <si>
    <t>Fisioterapia</t>
  </si>
  <si>
    <t>Enfermería y Obstetricia</t>
  </si>
  <si>
    <t>A Distancia</t>
  </si>
  <si>
    <r>
      <t>a</t>
    </r>
    <r>
      <rPr>
        <sz val="8"/>
        <rFont val="Arial"/>
        <family val="2"/>
      </rPr>
      <t xml:space="preserve"> Incluye al Sistema Universidad Abierta y Educación a Distancia.</t>
    </r>
  </si>
  <si>
    <t>Enfermería (Escuela Nacional de Enfermería y Obstetricia)</t>
  </si>
  <si>
    <t>Enfermería (FES Zaragoza)</t>
  </si>
  <si>
    <r>
      <t>Derecho (FES Aragón)</t>
    </r>
    <r>
      <rPr>
        <vertAlign val="superscript"/>
        <sz val="10"/>
        <rFont val="Arial"/>
        <family val="2"/>
      </rPr>
      <t>a</t>
    </r>
  </si>
  <si>
    <t>Ciencias Políticas y Administración Pública (FES Acatlán)</t>
  </si>
  <si>
    <t>Arquitectura (FES Acatlán)</t>
  </si>
  <si>
    <t>Pedagogía (FES Acatlán)</t>
  </si>
  <si>
    <t>Nivel / Carrera o plan de estudios</t>
  </si>
  <si>
    <t>2016-2017</t>
  </si>
  <si>
    <t>Diseño y Comunicación Visual</t>
  </si>
  <si>
    <r>
      <t>Pedagogía</t>
    </r>
    <r>
      <rPr>
        <vertAlign val="superscript"/>
        <sz val="10"/>
        <rFont val="Arial"/>
        <family val="2"/>
      </rPr>
      <t>a</t>
    </r>
  </si>
</sst>
</file>

<file path=xl/styles.xml><?xml version="1.0" encoding="utf-8"?>
<styleSheet xmlns="http://schemas.openxmlformats.org/spreadsheetml/2006/main">
  <fonts count="11">
    <font>
      <sz val="10"/>
      <name val="Helv"/>
    </font>
    <font>
      <b/>
      <sz val="10"/>
      <name val="Arial"/>
      <family val="2"/>
    </font>
    <font>
      <sz val="10"/>
      <name val="Arial"/>
    </font>
    <font>
      <sz val="8"/>
      <name val="Arial"/>
      <family val="2"/>
    </font>
    <font>
      <sz val="8"/>
      <name val="Helv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0" fillId="0" borderId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Border="1"/>
    <xf numFmtId="3" fontId="2" fillId="0" borderId="0" xfId="0" applyNumberFormat="1" applyFont="1"/>
    <xf numFmtId="0" fontId="3" fillId="0" borderId="0" xfId="0" applyFont="1"/>
    <xf numFmtId="3" fontId="2" fillId="0" borderId="0" xfId="0" applyNumberFormat="1" applyFont="1" applyBorder="1" applyProtection="1"/>
    <xf numFmtId="0" fontId="6" fillId="0" borderId="0" xfId="0" applyFont="1"/>
    <xf numFmtId="0" fontId="7" fillId="0" borderId="0" xfId="0" applyFont="1"/>
    <xf numFmtId="0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right" vertical="center"/>
    </xf>
    <xf numFmtId="3" fontId="1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1" fillId="2" borderId="0" xfId="0" applyFont="1" applyFill="1" applyBorder="1" applyAlignment="1">
      <alignment vertical="center"/>
    </xf>
    <xf numFmtId="3" fontId="1" fillId="2" borderId="0" xfId="0" applyNumberFormat="1" applyFont="1" applyFill="1" applyBorder="1" applyAlignment="1" applyProtection="1">
      <alignment horizontal="right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1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 wrapText="1" indent="1"/>
    </xf>
    <xf numFmtId="3" fontId="2" fillId="0" borderId="0" xfId="0" applyNumberFormat="1" applyFont="1" applyBorder="1" applyAlignment="1">
      <alignment horizontal="left" vertical="center" indent="1"/>
    </xf>
    <xf numFmtId="3" fontId="2" fillId="0" borderId="0" xfId="0" applyNumberFormat="1" applyFont="1" applyAlignment="1"/>
    <xf numFmtId="0" fontId="8" fillId="2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wrapText="1"/>
    </xf>
    <xf numFmtId="3" fontId="9" fillId="0" borderId="0" xfId="0" applyNumberFormat="1" applyFont="1" applyBorder="1" applyAlignment="1">
      <alignment wrapText="1"/>
    </xf>
    <xf numFmtId="0" fontId="9" fillId="0" borderId="0" xfId="0" applyFont="1" applyBorder="1" applyAlignment="1">
      <alignment horizontal="left" vertical="center" indent="1"/>
    </xf>
    <xf numFmtId="0" fontId="9" fillId="0" borderId="0" xfId="0" applyFont="1" applyFill="1" applyBorder="1" applyAlignment="1">
      <alignment wrapText="1"/>
    </xf>
    <xf numFmtId="3" fontId="2" fillId="0" borderId="0" xfId="0" applyNumberFormat="1" applyFont="1" applyBorder="1"/>
    <xf numFmtId="0" fontId="8" fillId="2" borderId="0" xfId="0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8AD844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BDBD"/>
      <rgbColor rgb="000080C0"/>
      <rgbColor rgb="00A6CAF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n"/>
    </sheetNames>
    <sheetDataSet>
      <sheetData sheetId="0">
        <row r="28">
          <cell r="F28" t="str">
            <v>Licenciatura</v>
          </cell>
          <cell r="G28">
            <v>20494</v>
          </cell>
        </row>
        <row r="29">
          <cell r="F29" t="str">
            <v>Plan ENP</v>
          </cell>
          <cell r="G29">
            <v>46537</v>
          </cell>
        </row>
        <row r="30">
          <cell r="F30" t="str">
            <v>Plan CCH</v>
          </cell>
          <cell r="G30">
            <v>10891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62"/>
  <sheetViews>
    <sheetView tabSelected="1" zoomScaleNormal="100" workbookViewId="0">
      <selection sqref="A1:H1"/>
    </sheetView>
  </sheetViews>
  <sheetFormatPr baseColWidth="10" defaultRowHeight="12.75"/>
  <cols>
    <col min="1" max="1" width="54.28515625" style="1" customWidth="1"/>
    <col min="2" max="8" width="11.42578125" style="1" customWidth="1"/>
    <col min="9" max="16384" width="11.42578125" style="1"/>
  </cols>
  <sheetData>
    <row r="1" spans="1:8" ht="15" customHeight="1">
      <c r="A1" s="37" t="s">
        <v>8</v>
      </c>
      <c r="B1" s="37"/>
      <c r="C1" s="37"/>
      <c r="D1" s="37"/>
      <c r="E1" s="37"/>
      <c r="F1" s="37"/>
      <c r="G1" s="37"/>
      <c r="H1" s="37"/>
    </row>
    <row r="2" spans="1:8" ht="15" customHeight="1">
      <c r="A2" s="17" t="s">
        <v>27</v>
      </c>
      <c r="B2" s="18"/>
      <c r="C2" s="18"/>
      <c r="D2" s="18"/>
      <c r="E2" s="18"/>
      <c r="F2" s="18"/>
      <c r="G2" s="18"/>
      <c r="H2" s="18"/>
    </row>
    <row r="3" spans="1:8" ht="15" customHeight="1">
      <c r="A3" s="37" t="s">
        <v>41</v>
      </c>
      <c r="B3" s="37"/>
      <c r="C3" s="37"/>
      <c r="D3" s="37"/>
      <c r="E3" s="37"/>
      <c r="F3" s="37"/>
      <c r="G3" s="37"/>
      <c r="H3" s="37"/>
    </row>
    <row r="4" spans="1:8">
      <c r="A4" s="8"/>
      <c r="B4" s="8"/>
      <c r="C4" s="8"/>
      <c r="D4" s="8"/>
      <c r="E4" s="8"/>
      <c r="F4" s="8"/>
      <c r="G4" s="8"/>
      <c r="H4" s="8"/>
    </row>
    <row r="5" spans="1:8" s="2" customFormat="1" ht="12" customHeight="1">
      <c r="A5" s="38" t="s">
        <v>40</v>
      </c>
      <c r="B5" s="36" t="s">
        <v>9</v>
      </c>
      <c r="C5" s="36"/>
      <c r="D5" s="36"/>
      <c r="E5" s="36" t="s">
        <v>7</v>
      </c>
      <c r="F5" s="36"/>
      <c r="G5" s="36"/>
      <c r="H5" s="15"/>
    </row>
    <row r="6" spans="1:8" ht="12" customHeight="1">
      <c r="A6" s="38"/>
      <c r="B6" s="16" t="s">
        <v>5</v>
      </c>
      <c r="C6" s="16" t="s">
        <v>6</v>
      </c>
      <c r="D6" s="16" t="s">
        <v>4</v>
      </c>
      <c r="E6" s="16" t="s">
        <v>5</v>
      </c>
      <c r="F6" s="16" t="s">
        <v>6</v>
      </c>
      <c r="G6" s="16" t="s">
        <v>4</v>
      </c>
      <c r="H6" s="30" t="s">
        <v>10</v>
      </c>
    </row>
    <row r="7" spans="1:8" ht="9" customHeight="1">
      <c r="A7" s="19"/>
      <c r="B7" s="20"/>
      <c r="C7" s="20"/>
      <c r="D7" s="20"/>
      <c r="E7" s="20"/>
      <c r="F7" s="20"/>
      <c r="G7" s="20"/>
      <c r="H7" s="20"/>
    </row>
    <row r="8" spans="1:8" ht="15" customHeight="1">
      <c r="A8" s="21" t="s">
        <v>11</v>
      </c>
      <c r="B8" s="22">
        <f>SUM(B9:B34)</f>
        <v>2038</v>
      </c>
      <c r="C8" s="22">
        <f>SUM(C9:C34)</f>
        <v>3517</v>
      </c>
      <c r="D8" s="10">
        <f>SUM(B8:C8)</f>
        <v>5555</v>
      </c>
      <c r="E8" s="22">
        <f>SUM(E9:E34)</f>
        <v>5714</v>
      </c>
      <c r="F8" s="22">
        <f>SUM(F9:F34)</f>
        <v>9225</v>
      </c>
      <c r="G8" s="22">
        <f>SUM(E8:F8)</f>
        <v>14939</v>
      </c>
      <c r="H8" s="23">
        <f>SUM(G8,D8)</f>
        <v>20494</v>
      </c>
    </row>
    <row r="9" spans="1:8" ht="15" customHeight="1">
      <c r="A9" s="26" t="s">
        <v>12</v>
      </c>
      <c r="B9" s="12">
        <f>162+21</f>
        <v>183</v>
      </c>
      <c r="C9" s="12">
        <f>174+23</f>
        <v>197</v>
      </c>
      <c r="D9" s="11">
        <f>SUM(B9:C9)</f>
        <v>380</v>
      </c>
      <c r="E9" s="31">
        <f>85+450</f>
        <v>535</v>
      </c>
      <c r="F9" s="31">
        <f>132+399</f>
        <v>531</v>
      </c>
      <c r="G9" s="12">
        <f>SUM(E9:F9)</f>
        <v>1066</v>
      </c>
      <c r="H9" s="24">
        <f>SUM(D9,G9)</f>
        <v>1446</v>
      </c>
    </row>
    <row r="10" spans="1:8" ht="15" customHeight="1">
      <c r="A10" s="26" t="s">
        <v>13</v>
      </c>
      <c r="B10" s="31">
        <v>64</v>
      </c>
      <c r="C10" s="31">
        <v>34</v>
      </c>
      <c r="D10" s="11">
        <f t="shared" ref="D10:D38" si="0">SUM(B10:C10)</f>
        <v>98</v>
      </c>
      <c r="E10" s="31">
        <v>183</v>
      </c>
      <c r="F10" s="31">
        <v>97</v>
      </c>
      <c r="G10" s="12">
        <f>SUM(E10:F10)</f>
        <v>280</v>
      </c>
      <c r="H10" s="24">
        <f>SUM(D10,G10)</f>
        <v>378</v>
      </c>
    </row>
    <row r="11" spans="1:8" ht="15" customHeight="1">
      <c r="A11" s="26" t="s">
        <v>38</v>
      </c>
      <c r="B11" s="31">
        <v>49</v>
      </c>
      <c r="C11" s="31">
        <v>25</v>
      </c>
      <c r="D11" s="11">
        <f t="shared" si="0"/>
        <v>74</v>
      </c>
      <c r="E11" s="31">
        <v>114</v>
      </c>
      <c r="F11" s="31">
        <v>49</v>
      </c>
      <c r="G11" s="12">
        <f>SUM(E11:F11)</f>
        <v>163</v>
      </c>
      <c r="H11" s="24">
        <f>SUM(D11,G11)</f>
        <v>237</v>
      </c>
    </row>
    <row r="12" spans="1:8" ht="15" customHeight="1">
      <c r="A12" s="26" t="s">
        <v>28</v>
      </c>
      <c r="B12" s="12">
        <v>4</v>
      </c>
      <c r="C12" s="12">
        <v>3</v>
      </c>
      <c r="D12" s="11">
        <f t="shared" si="0"/>
        <v>7</v>
      </c>
      <c r="E12" s="12">
        <v>2</v>
      </c>
      <c r="F12" s="12">
        <v>3</v>
      </c>
      <c r="G12" s="12">
        <f t="shared" ref="G12:G33" si="1">SUM(E12:F12)</f>
        <v>5</v>
      </c>
      <c r="H12" s="24">
        <f t="shared" ref="H12:H33" si="2">SUM(D12,G12)</f>
        <v>12</v>
      </c>
    </row>
    <row r="13" spans="1:8" ht="15" customHeight="1">
      <c r="A13" s="27" t="s">
        <v>14</v>
      </c>
      <c r="B13" s="29">
        <v>2</v>
      </c>
      <c r="C13" s="29">
        <v>11</v>
      </c>
      <c r="D13" s="11">
        <f t="shared" si="0"/>
        <v>13</v>
      </c>
      <c r="E13" s="12">
        <v>37</v>
      </c>
      <c r="F13" s="12">
        <v>57</v>
      </c>
      <c r="G13" s="12">
        <f t="shared" si="1"/>
        <v>94</v>
      </c>
      <c r="H13" s="24">
        <f t="shared" si="2"/>
        <v>107</v>
      </c>
    </row>
    <row r="14" spans="1:8" ht="15" customHeight="1">
      <c r="A14" s="27" t="s">
        <v>37</v>
      </c>
      <c r="B14" s="29">
        <v>10</v>
      </c>
      <c r="C14" s="29">
        <v>5</v>
      </c>
      <c r="D14" s="11">
        <f t="shared" si="0"/>
        <v>15</v>
      </c>
      <c r="E14" s="12">
        <v>6</v>
      </c>
      <c r="F14" s="12">
        <v>3</v>
      </c>
      <c r="G14" s="12">
        <f t="shared" si="1"/>
        <v>9</v>
      </c>
      <c r="H14" s="24">
        <f t="shared" si="2"/>
        <v>24</v>
      </c>
    </row>
    <row r="15" spans="1:8" ht="15" customHeight="1">
      <c r="A15" s="26" t="s">
        <v>15</v>
      </c>
      <c r="B15" s="31">
        <v>111</v>
      </c>
      <c r="C15" s="31">
        <v>197</v>
      </c>
      <c r="D15" s="11">
        <f t="shared" si="0"/>
        <v>308</v>
      </c>
      <c r="E15" s="31">
        <v>273</v>
      </c>
      <c r="F15" s="31">
        <v>445</v>
      </c>
      <c r="G15" s="12">
        <f t="shared" si="1"/>
        <v>718</v>
      </c>
      <c r="H15" s="24">
        <f t="shared" si="2"/>
        <v>1026</v>
      </c>
    </row>
    <row r="16" spans="1:8" ht="15" customHeight="1">
      <c r="A16" s="26" t="s">
        <v>16</v>
      </c>
      <c r="B16" s="31">
        <v>35</v>
      </c>
      <c r="C16" s="31">
        <v>65</v>
      </c>
      <c r="D16" s="11">
        <f t="shared" si="0"/>
        <v>100</v>
      </c>
      <c r="E16" s="31">
        <v>80</v>
      </c>
      <c r="F16" s="31">
        <v>112</v>
      </c>
      <c r="G16" s="12">
        <f t="shared" si="1"/>
        <v>192</v>
      </c>
      <c r="H16" s="24">
        <f t="shared" si="2"/>
        <v>292</v>
      </c>
    </row>
    <row r="17" spans="1:8" ht="15" customHeight="1">
      <c r="A17" s="26" t="s">
        <v>17</v>
      </c>
      <c r="B17" s="31">
        <v>290</v>
      </c>
      <c r="C17" s="31">
        <v>324</v>
      </c>
      <c r="D17" s="11">
        <f t="shared" si="0"/>
        <v>614</v>
      </c>
      <c r="E17" s="31">
        <v>990</v>
      </c>
      <c r="F17" s="12">
        <v>1003</v>
      </c>
      <c r="G17" s="12">
        <f t="shared" si="1"/>
        <v>1993</v>
      </c>
      <c r="H17" s="24">
        <f t="shared" si="2"/>
        <v>2607</v>
      </c>
    </row>
    <row r="18" spans="1:8" ht="15" customHeight="1">
      <c r="A18" s="26" t="s">
        <v>36</v>
      </c>
      <c r="B18" s="31">
        <v>11</v>
      </c>
      <c r="C18" s="31">
        <v>18</v>
      </c>
      <c r="D18" s="11">
        <f t="shared" si="0"/>
        <v>29</v>
      </c>
      <c r="E18" s="31">
        <v>51</v>
      </c>
      <c r="F18" s="31">
        <v>48</v>
      </c>
      <c r="G18" s="12">
        <f t="shared" si="1"/>
        <v>99</v>
      </c>
      <c r="H18" s="24">
        <f t="shared" si="2"/>
        <v>128</v>
      </c>
    </row>
    <row r="19" spans="1:8" ht="15" customHeight="1">
      <c r="A19" s="33" t="s">
        <v>42</v>
      </c>
      <c r="B19" s="12">
        <v>43</v>
      </c>
      <c r="C19" s="12">
        <v>58</v>
      </c>
      <c r="D19" s="11">
        <f t="shared" si="0"/>
        <v>101</v>
      </c>
      <c r="E19" s="12">
        <v>199</v>
      </c>
      <c r="F19" s="12">
        <v>243</v>
      </c>
      <c r="G19" s="12">
        <f>SUM(E19:F19)</f>
        <v>442</v>
      </c>
      <c r="H19" s="24">
        <f>SUM(D19,G19)</f>
        <v>543</v>
      </c>
    </row>
    <row r="20" spans="1:8" ht="15" customHeight="1">
      <c r="A20" s="26" t="s">
        <v>34</v>
      </c>
      <c r="B20" s="34">
        <v>119</v>
      </c>
      <c r="C20" s="31">
        <v>368</v>
      </c>
      <c r="D20" s="11">
        <f t="shared" si="0"/>
        <v>487</v>
      </c>
      <c r="E20" s="31">
        <v>185</v>
      </c>
      <c r="F20" s="31">
        <v>513</v>
      </c>
      <c r="G20" s="12">
        <f t="shared" si="1"/>
        <v>698</v>
      </c>
      <c r="H20" s="24">
        <f t="shared" si="2"/>
        <v>1185</v>
      </c>
    </row>
    <row r="21" spans="1:8" ht="15" customHeight="1">
      <c r="A21" s="26" t="s">
        <v>35</v>
      </c>
      <c r="B21" s="12">
        <v>49</v>
      </c>
      <c r="C21" s="12">
        <v>143</v>
      </c>
      <c r="D21" s="11">
        <f t="shared" si="0"/>
        <v>192</v>
      </c>
      <c r="E21" s="12">
        <v>128</v>
      </c>
      <c r="F21" s="12">
        <v>295</v>
      </c>
      <c r="G21" s="12">
        <f t="shared" si="1"/>
        <v>423</v>
      </c>
      <c r="H21" s="24">
        <f t="shared" si="2"/>
        <v>615</v>
      </c>
    </row>
    <row r="22" spans="1:8" ht="15" customHeight="1">
      <c r="A22" s="26" t="s">
        <v>31</v>
      </c>
      <c r="B22" s="12">
        <v>192</v>
      </c>
      <c r="C22" s="12">
        <v>826</v>
      </c>
      <c r="D22" s="11">
        <f t="shared" si="0"/>
        <v>1018</v>
      </c>
      <c r="E22" s="31">
        <v>549</v>
      </c>
      <c r="F22" s="32">
        <v>2144</v>
      </c>
      <c r="G22" s="12">
        <f t="shared" si="1"/>
        <v>2693</v>
      </c>
      <c r="H22" s="24">
        <f t="shared" si="2"/>
        <v>3711</v>
      </c>
    </row>
    <row r="23" spans="1:8" ht="15" customHeight="1">
      <c r="A23" s="26" t="s">
        <v>30</v>
      </c>
      <c r="B23" s="31">
        <v>66</v>
      </c>
      <c r="C23" s="31">
        <v>95</v>
      </c>
      <c r="D23" s="11">
        <f>SUM(B23:C23)</f>
        <v>161</v>
      </c>
      <c r="E23" s="31">
        <v>31</v>
      </c>
      <c r="F23" s="31">
        <v>47</v>
      </c>
      <c r="G23" s="12">
        <f>SUM(E23:F23)</f>
        <v>78</v>
      </c>
      <c r="H23" s="24">
        <f>SUM(D23,G23)</f>
        <v>239</v>
      </c>
    </row>
    <row r="24" spans="1:8" ht="15" customHeight="1">
      <c r="A24" s="26" t="s">
        <v>18</v>
      </c>
      <c r="B24" s="31">
        <v>53</v>
      </c>
      <c r="C24" s="31">
        <v>14</v>
      </c>
      <c r="D24" s="11">
        <f t="shared" si="0"/>
        <v>67</v>
      </c>
      <c r="E24" s="31">
        <v>154</v>
      </c>
      <c r="F24" s="31">
        <v>38</v>
      </c>
      <c r="G24" s="12">
        <f t="shared" si="1"/>
        <v>192</v>
      </c>
      <c r="H24" s="24">
        <f t="shared" si="2"/>
        <v>259</v>
      </c>
    </row>
    <row r="25" spans="1:8" ht="15" customHeight="1">
      <c r="A25" s="26" t="s">
        <v>19</v>
      </c>
      <c r="B25" s="31">
        <v>29</v>
      </c>
      <c r="C25" s="31">
        <v>9</v>
      </c>
      <c r="D25" s="11">
        <f t="shared" si="0"/>
        <v>38</v>
      </c>
      <c r="E25" s="31">
        <v>164</v>
      </c>
      <c r="F25" s="31">
        <v>24</v>
      </c>
      <c r="G25" s="12">
        <f t="shared" si="1"/>
        <v>188</v>
      </c>
      <c r="H25" s="24">
        <f t="shared" si="2"/>
        <v>226</v>
      </c>
    </row>
    <row r="26" spans="1:8" ht="15" customHeight="1">
      <c r="A26" s="26" t="s">
        <v>20</v>
      </c>
      <c r="B26" s="31">
        <v>11</v>
      </c>
      <c r="C26" s="31">
        <v>0</v>
      </c>
      <c r="D26" s="11">
        <f t="shared" si="0"/>
        <v>11</v>
      </c>
      <c r="E26" s="31">
        <v>36</v>
      </c>
      <c r="F26" s="31">
        <v>5</v>
      </c>
      <c r="G26" s="12">
        <f t="shared" si="1"/>
        <v>41</v>
      </c>
      <c r="H26" s="24">
        <f t="shared" si="2"/>
        <v>52</v>
      </c>
    </row>
    <row r="27" spans="1:8" ht="15" customHeight="1">
      <c r="A27" s="26" t="s">
        <v>29</v>
      </c>
      <c r="B27" s="12">
        <v>22</v>
      </c>
      <c r="C27" s="12">
        <v>3</v>
      </c>
      <c r="D27" s="11">
        <f t="shared" si="0"/>
        <v>25</v>
      </c>
      <c r="E27" s="12">
        <v>50</v>
      </c>
      <c r="F27" s="12">
        <v>9</v>
      </c>
      <c r="G27" s="12">
        <f t="shared" si="1"/>
        <v>59</v>
      </c>
      <c r="H27" s="24">
        <f t="shared" si="2"/>
        <v>84</v>
      </c>
    </row>
    <row r="28" spans="1:8" ht="15" customHeight="1">
      <c r="A28" s="26" t="s">
        <v>21</v>
      </c>
      <c r="B28" s="12">
        <v>8</v>
      </c>
      <c r="C28" s="12">
        <v>4</v>
      </c>
      <c r="D28" s="11">
        <f>SUM(B28:C28)</f>
        <v>12</v>
      </c>
      <c r="E28" s="12">
        <v>32</v>
      </c>
      <c r="F28" s="12">
        <v>17</v>
      </c>
      <c r="G28" s="12">
        <f t="shared" si="1"/>
        <v>49</v>
      </c>
      <c r="H28" s="24">
        <f t="shared" si="2"/>
        <v>61</v>
      </c>
    </row>
    <row r="29" spans="1:8" ht="15" customHeight="1">
      <c r="A29" s="26" t="s">
        <v>22</v>
      </c>
      <c r="B29" s="12">
        <v>446</v>
      </c>
      <c r="C29" s="12">
        <v>337</v>
      </c>
      <c r="D29" s="11">
        <f t="shared" si="0"/>
        <v>783</v>
      </c>
      <c r="E29" s="12">
        <v>1183</v>
      </c>
      <c r="F29" s="12">
        <v>1254</v>
      </c>
      <c r="G29" s="12">
        <f t="shared" si="1"/>
        <v>2437</v>
      </c>
      <c r="H29" s="24">
        <f t="shared" si="2"/>
        <v>3220</v>
      </c>
    </row>
    <row r="30" spans="1:8" ht="15" customHeight="1">
      <c r="A30" s="33" t="s">
        <v>43</v>
      </c>
      <c r="B30" s="34">
        <v>31</v>
      </c>
      <c r="C30" s="31">
        <v>209</v>
      </c>
      <c r="D30" s="11">
        <f t="shared" si="0"/>
        <v>240</v>
      </c>
      <c r="E30" s="31">
        <v>67</v>
      </c>
      <c r="F30" s="31">
        <f>21+454</f>
        <v>475</v>
      </c>
      <c r="G30" s="12">
        <f t="shared" si="1"/>
        <v>542</v>
      </c>
      <c r="H30" s="24">
        <f t="shared" si="2"/>
        <v>782</v>
      </c>
    </row>
    <row r="31" spans="1:8" ht="15" customHeight="1">
      <c r="A31" s="26" t="s">
        <v>39</v>
      </c>
      <c r="B31" s="31">
        <v>3</v>
      </c>
      <c r="C31" s="31">
        <v>48</v>
      </c>
      <c r="D31" s="11">
        <f t="shared" si="0"/>
        <v>51</v>
      </c>
      <c r="E31" s="31">
        <v>30</v>
      </c>
      <c r="F31" s="31">
        <v>127</v>
      </c>
      <c r="G31" s="12">
        <f t="shared" si="1"/>
        <v>157</v>
      </c>
      <c r="H31" s="24">
        <f t="shared" si="2"/>
        <v>208</v>
      </c>
    </row>
    <row r="32" spans="1:8" ht="15" customHeight="1">
      <c r="A32" s="26" t="s">
        <v>23</v>
      </c>
      <c r="B32" s="31">
        <f>7+182</f>
        <v>189</v>
      </c>
      <c r="C32" s="31">
        <f>12+426</f>
        <v>438</v>
      </c>
      <c r="D32" s="11">
        <f t="shared" si="0"/>
        <v>627</v>
      </c>
      <c r="E32" s="31">
        <f>22+574</f>
        <v>596</v>
      </c>
      <c r="F32" s="32">
        <f>79+1388</f>
        <v>1467</v>
      </c>
      <c r="G32" s="12">
        <f t="shared" si="1"/>
        <v>2063</v>
      </c>
      <c r="H32" s="24">
        <f t="shared" si="2"/>
        <v>2690</v>
      </c>
    </row>
    <row r="33" spans="1:8" ht="15" customHeight="1">
      <c r="A33" s="26" t="s">
        <v>24</v>
      </c>
      <c r="B33" s="12">
        <v>1</v>
      </c>
      <c r="C33" s="12">
        <v>8</v>
      </c>
      <c r="D33" s="11">
        <f t="shared" si="0"/>
        <v>9</v>
      </c>
      <c r="E33" s="12">
        <v>6</v>
      </c>
      <c r="F33" s="12">
        <v>27</v>
      </c>
      <c r="G33" s="12">
        <f t="shared" si="1"/>
        <v>33</v>
      </c>
      <c r="H33" s="24">
        <f t="shared" si="2"/>
        <v>42</v>
      </c>
    </row>
    <row r="34" spans="1:8" ht="15" customHeight="1">
      <c r="A34" s="26" t="s">
        <v>25</v>
      </c>
      <c r="B34" s="31">
        <v>17</v>
      </c>
      <c r="C34" s="31">
        <v>78</v>
      </c>
      <c r="D34" s="11">
        <f t="shared" si="0"/>
        <v>95</v>
      </c>
      <c r="E34" s="31">
        <v>33</v>
      </c>
      <c r="F34" s="31">
        <v>192</v>
      </c>
      <c r="G34" s="12">
        <f>SUM(E34:F34)</f>
        <v>225</v>
      </c>
      <c r="H34" s="24">
        <f>SUM(D34,G34)</f>
        <v>320</v>
      </c>
    </row>
    <row r="35" spans="1:8" ht="15" customHeight="1">
      <c r="A35" s="25" t="s">
        <v>26</v>
      </c>
      <c r="B35" s="9">
        <f>SUM(B36:B38)</f>
        <v>11131</v>
      </c>
      <c r="C35" s="9">
        <f t="shared" ref="C35:H35" si="3">SUM(C36:C38)</f>
        <v>11928</v>
      </c>
      <c r="D35" s="9">
        <f t="shared" si="3"/>
        <v>23059</v>
      </c>
      <c r="E35" s="9">
        <f t="shared" si="3"/>
        <v>16114</v>
      </c>
      <c r="F35" s="9">
        <f t="shared" si="3"/>
        <v>18320</v>
      </c>
      <c r="G35" s="9">
        <f t="shared" si="3"/>
        <v>34434</v>
      </c>
      <c r="H35" s="9">
        <f t="shared" si="3"/>
        <v>57493</v>
      </c>
    </row>
    <row r="36" spans="1:8" ht="15" customHeight="1">
      <c r="A36" s="28" t="s">
        <v>0</v>
      </c>
      <c r="B36" s="12">
        <v>8731</v>
      </c>
      <c r="C36" s="12">
        <v>9640</v>
      </c>
      <c r="D36" s="12">
        <f t="shared" si="0"/>
        <v>18371</v>
      </c>
      <c r="E36" s="12">
        <v>12958</v>
      </c>
      <c r="F36" s="12">
        <v>15208</v>
      </c>
      <c r="G36" s="12">
        <f>SUM(E36:F36)</f>
        <v>28166</v>
      </c>
      <c r="H36" s="24">
        <f>SUM(D36,G36)</f>
        <v>46537</v>
      </c>
    </row>
    <row r="37" spans="1:8" ht="15" customHeight="1">
      <c r="A37" s="28" t="s">
        <v>1</v>
      </c>
      <c r="B37" s="12">
        <v>2390</v>
      </c>
      <c r="C37" s="12">
        <v>2280</v>
      </c>
      <c r="D37" s="12">
        <f t="shared" si="0"/>
        <v>4670</v>
      </c>
      <c r="E37" s="12">
        <v>3129</v>
      </c>
      <c r="F37" s="12">
        <v>3092</v>
      </c>
      <c r="G37" s="12">
        <f>SUM(E37:F37)</f>
        <v>6221</v>
      </c>
      <c r="H37" s="24">
        <f>SUM(D37,G37)</f>
        <v>10891</v>
      </c>
    </row>
    <row r="38" spans="1:8" ht="15" customHeight="1">
      <c r="A38" s="28" t="s">
        <v>32</v>
      </c>
      <c r="B38" s="12">
        <v>10</v>
      </c>
      <c r="C38" s="12">
        <v>8</v>
      </c>
      <c r="D38" s="12">
        <f t="shared" si="0"/>
        <v>18</v>
      </c>
      <c r="E38" s="12">
        <v>27</v>
      </c>
      <c r="F38" s="12">
        <v>20</v>
      </c>
      <c r="G38" s="12">
        <f>SUM(E38:F38)</f>
        <v>47</v>
      </c>
      <c r="H38" s="24">
        <f>SUM(D38,G38)</f>
        <v>65</v>
      </c>
    </row>
    <row r="39" spans="1:8" ht="9" customHeight="1">
      <c r="A39" s="28"/>
      <c r="B39" s="12"/>
      <c r="C39" s="12"/>
      <c r="D39" s="11"/>
      <c r="E39" s="12"/>
      <c r="F39" s="12"/>
      <c r="G39" s="12"/>
      <c r="H39" s="24"/>
    </row>
    <row r="40" spans="1:8" ht="15" customHeight="1">
      <c r="A40" s="13" t="s">
        <v>2</v>
      </c>
      <c r="B40" s="14">
        <f t="shared" ref="B40:H40" si="4">B8+B35</f>
        <v>13169</v>
      </c>
      <c r="C40" s="14">
        <f t="shared" si="4"/>
        <v>15445</v>
      </c>
      <c r="D40" s="14">
        <f t="shared" si="4"/>
        <v>28614</v>
      </c>
      <c r="E40" s="14">
        <f t="shared" si="4"/>
        <v>21828</v>
      </c>
      <c r="F40" s="14">
        <f t="shared" si="4"/>
        <v>27545</v>
      </c>
      <c r="G40" s="14">
        <f t="shared" si="4"/>
        <v>49373</v>
      </c>
      <c r="H40" s="14">
        <f t="shared" si="4"/>
        <v>77987</v>
      </c>
    </row>
    <row r="41" spans="1:8" ht="12.75" customHeight="1">
      <c r="B41" s="2"/>
      <c r="C41" s="2"/>
      <c r="D41" s="2"/>
      <c r="E41" s="2"/>
      <c r="F41" s="5"/>
      <c r="G41" s="5"/>
      <c r="H41" s="5"/>
    </row>
    <row r="42" spans="1:8" ht="11.25" customHeight="1">
      <c r="A42" s="6" t="s">
        <v>33</v>
      </c>
    </row>
    <row r="43" spans="1:8" ht="11.25" customHeight="1">
      <c r="B43" s="35"/>
      <c r="C43" s="35"/>
      <c r="D43" s="35"/>
      <c r="E43" s="35"/>
      <c r="F43" s="35"/>
      <c r="G43" s="35"/>
      <c r="H43" s="35"/>
    </row>
    <row r="44" spans="1:8" ht="11.25" customHeight="1">
      <c r="A44" s="4" t="s">
        <v>3</v>
      </c>
      <c r="B44" s="4"/>
      <c r="C44" s="4"/>
      <c r="D44" s="4"/>
      <c r="E44" s="4"/>
      <c r="F44" s="5"/>
      <c r="G44" s="5"/>
      <c r="H44" s="5"/>
    </row>
    <row r="45" spans="1:8" ht="11.25" customHeight="1">
      <c r="B45" s="2"/>
      <c r="C45" s="2"/>
      <c r="D45" s="2"/>
      <c r="E45" s="2"/>
      <c r="F45" s="5"/>
      <c r="G45" s="5"/>
      <c r="H45" s="5"/>
    </row>
    <row r="46" spans="1:8" ht="12.75" customHeight="1"/>
    <row r="47" spans="1:8" ht="12.75" customHeight="1">
      <c r="B47" s="3"/>
      <c r="C47" s="3"/>
      <c r="D47" s="3"/>
      <c r="E47" s="3"/>
      <c r="F47" s="3"/>
      <c r="G47" s="3"/>
      <c r="H47" s="3"/>
    </row>
    <row r="48" spans="1:8" ht="12.75" customHeight="1"/>
    <row r="49" spans="2:8" ht="12.75" customHeight="1">
      <c r="B49" s="7"/>
      <c r="C49" s="7"/>
      <c r="D49" s="7"/>
      <c r="E49" s="7"/>
      <c r="F49" s="7"/>
      <c r="G49" s="7"/>
      <c r="H49" s="7"/>
    </row>
    <row r="50" spans="2:8" ht="12.75" customHeight="1">
      <c r="B50" s="4"/>
      <c r="C50" s="4"/>
      <c r="D50" s="4"/>
      <c r="E50" s="4"/>
    </row>
    <row r="51" spans="2:8" ht="12.75" customHeight="1"/>
    <row r="52" spans="2:8" ht="12.75" customHeight="1"/>
    <row r="53" spans="2:8" ht="12.75" customHeight="1"/>
    <row r="54" spans="2:8" ht="12.75" customHeight="1"/>
    <row r="55" spans="2:8" ht="12.75" customHeight="1"/>
    <row r="56" spans="2:8" ht="12.75" customHeight="1"/>
    <row r="57" spans="2:8" ht="12.75" customHeight="1"/>
    <row r="58" spans="2:8" ht="12.75" customHeight="1"/>
    <row r="59" spans="2:8" ht="12.75" customHeight="1"/>
    <row r="60" spans="2:8" ht="12.75" customHeight="1"/>
    <row r="61" spans="2:8" ht="12.75" customHeight="1"/>
    <row r="62" spans="2:8" ht="12.75" customHeight="1"/>
  </sheetData>
  <mergeCells count="5">
    <mergeCell ref="A1:H1"/>
    <mergeCell ref="B5:D5"/>
    <mergeCell ref="E5:G5"/>
    <mergeCell ref="A3:H3"/>
    <mergeCell ref="A5:A6"/>
  </mergeCells>
  <phoneticPr fontId="4" type="noConversion"/>
  <printOptions horizontalCentered="1"/>
  <pageMargins left="0.39370078740157483" right="0.39370078740157483" top="0.59055118110236227" bottom="0.39370078740157483" header="0.51181102362204722" footer="0.51181102362204722"/>
  <pageSetup scale="80" orientation="landscape"/>
  <headerFooter alignWithMargins="0"/>
  <ignoredErrors>
    <ignoredError sqref="D8 H8 D35 G35:H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alumnos </vt:lpstr>
    </vt:vector>
  </TitlesOfParts>
  <Company>DGESII  UNAM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de Jesús Guerrero</dc:creator>
  <cp:lastModifiedBy>Ma. Jesús</cp:lastModifiedBy>
  <cp:lastPrinted>2015-08-03T16:09:02Z</cp:lastPrinted>
  <dcterms:created xsi:type="dcterms:W3CDTF">1997-06-12T20:35:02Z</dcterms:created>
  <dcterms:modified xsi:type="dcterms:W3CDTF">2017-06-08T01:45:15Z</dcterms:modified>
</cp:coreProperties>
</file>