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13875" windowHeight="7455"/>
  </bookViews>
  <sheets>
    <sheet name="resume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6" i="1" l="1"/>
  <c r="C6" i="1"/>
  <c r="D6" i="1"/>
  <c r="D7" i="1"/>
  <c r="D8" i="1"/>
  <c r="J8" i="1"/>
  <c r="D9" i="1"/>
  <c r="B11" i="1"/>
  <c r="B10" i="1"/>
  <c r="C11" i="1"/>
  <c r="C10" i="1"/>
  <c r="D10" i="1"/>
  <c r="D11" i="1"/>
  <c r="D12" i="1"/>
  <c r="G12" i="1"/>
  <c r="H12" i="1"/>
  <c r="I12" i="1"/>
  <c r="J12" i="1"/>
  <c r="D13" i="1"/>
  <c r="G13" i="1"/>
  <c r="H13" i="1"/>
  <c r="I13" i="1"/>
  <c r="J13" i="1"/>
  <c r="D14" i="1"/>
  <c r="G14" i="1"/>
  <c r="H14" i="1"/>
  <c r="I14" i="1"/>
  <c r="J14" i="1"/>
  <c r="D15" i="1"/>
  <c r="G15" i="1"/>
  <c r="H15" i="1"/>
  <c r="I15" i="1"/>
  <c r="J15" i="1"/>
  <c r="D16" i="1"/>
  <c r="G16" i="1"/>
  <c r="H16" i="1"/>
  <c r="I16" i="1"/>
  <c r="J16" i="1"/>
  <c r="D17" i="1"/>
  <c r="G17" i="1"/>
  <c r="H17" i="1"/>
  <c r="I17" i="1"/>
  <c r="J17" i="1"/>
  <c r="D18" i="1"/>
  <c r="D19" i="1"/>
  <c r="D20" i="1"/>
  <c r="G24" i="1"/>
  <c r="H20" i="1"/>
  <c r="K20" i="1"/>
  <c r="D21" i="1"/>
  <c r="H21" i="1"/>
  <c r="K21" i="1"/>
  <c r="D22" i="1"/>
  <c r="H22" i="1"/>
  <c r="K22" i="1"/>
  <c r="D23" i="1"/>
  <c r="H23" i="1"/>
  <c r="H24" i="1"/>
  <c r="B25" i="1"/>
  <c r="C25" i="1"/>
  <c r="D25" i="1"/>
</calcChain>
</file>

<file path=xl/sharedStrings.xml><?xml version="1.0" encoding="utf-8"?>
<sst xmlns="http://schemas.openxmlformats.org/spreadsheetml/2006/main" count="45" uniqueCount="36">
  <si>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</si>
  <si>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</si>
  <si>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</si>
  <si>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</si>
  <si>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Humanidades y artes</t>
  </si>
  <si>
    <t>Técnico</t>
  </si>
  <si>
    <t>Ciencias sociales</t>
  </si>
  <si>
    <t>Otras</t>
  </si>
  <si>
    <t>Ciencias biológicas, químicas y de la salud</t>
  </si>
  <si>
    <t>Actividad de apoyo a la docencia</t>
  </si>
  <si>
    <t>Ciencias físico matemática e ingenierías</t>
  </si>
  <si>
    <t>Actividad de investigación</t>
  </si>
  <si>
    <t>% Titulación</t>
  </si>
  <si>
    <t>Titulación</t>
  </si>
  <si>
    <t>Servicio social</t>
  </si>
  <si>
    <t>Créditos y alto nivel académico</t>
  </si>
  <si>
    <t>Estudios de posgrado</t>
  </si>
  <si>
    <t>Trabajo profesional</t>
  </si>
  <si>
    <t>Seminario de tesis o tesina</t>
  </si>
  <si>
    <t>Examen general de conocimientos</t>
  </si>
  <si>
    <t>Tesis o tesina y examen profesional</t>
  </si>
  <si>
    <t>Ampliación y profundización de conocimientos</t>
  </si>
  <si>
    <t>Licenciatura</t>
  </si>
  <si>
    <r>
      <t>Exámenes profesionales y otras opciones de titulación</t>
    </r>
    <r>
      <rPr>
        <b/>
        <vertAlign val="superscript"/>
        <sz val="10"/>
        <rFont val="Arial"/>
        <family val="2"/>
      </rPr>
      <t>b</t>
    </r>
  </si>
  <si>
    <t>Doctorado</t>
  </si>
  <si>
    <t>Maestría</t>
  </si>
  <si>
    <t>Total</t>
  </si>
  <si>
    <t>E</t>
  </si>
  <si>
    <t>D</t>
  </si>
  <si>
    <t>M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</si>
  <si>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</si>
  <si>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</si>
  <si>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t>Mujeres</t>
  </si>
  <si>
    <t>Hombres</t>
  </si>
  <si>
    <t xml:space="preserve">  </t>
  </si>
  <si>
    <t>UNAM. EXÁMENES DE GRADO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</si>
</sst>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3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4.9989318521683403E-2"/>
      <name val="Arial"/>
      <family val="2"/>
    </font>
    <font>
      <b/>
      <vertAlign val="superscript"/>
      <sz val="10"/>
      <name val="Arial"/>
      <family val="2"/>
    </font>
    <font>
      <sz val="10"/>
      <color theme="0" tint="-0.34998626667073579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3" applyNumberFormat="1" applyFont="1" applyAlignment="1">
      <alignment vertical="center"/>
    </xf>
    <xf numFmtId="0" fontId="2" fillId="0" borderId="0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2" fontId="2" fillId="0" borderId="0" xfId="2" applyNumberFormat="1" applyFont="1" applyAlignment="1">
      <alignment vertical="center"/>
    </xf>
    <xf numFmtId="0" fontId="2" fillId="0" borderId="0" xfId="3" applyFont="1" applyBorder="1" applyAlignment="1">
      <alignment vertical="center"/>
    </xf>
    <xf numFmtId="3" fontId="5" fillId="2" borderId="0" xfId="2" applyNumberFormat="1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164" fontId="6" fillId="0" borderId="0" xfId="2" applyNumberFormat="1" applyFont="1" applyAlignment="1">
      <alignment vertical="center"/>
    </xf>
    <xf numFmtId="0" fontId="6" fillId="0" borderId="0" xfId="3" applyFont="1" applyBorder="1" applyAlignment="1">
      <alignment vertical="center"/>
    </xf>
    <xf numFmtId="165" fontId="6" fillId="0" borderId="0" xfId="4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3" applyFont="1" applyAlignment="1">
      <alignment horizontal="left" vertical="center" indent="1"/>
    </xf>
    <xf numFmtId="3" fontId="2" fillId="0" borderId="0" xfId="3" applyNumberFormat="1" applyFont="1" applyBorder="1" applyAlignment="1">
      <alignment vertical="center"/>
    </xf>
    <xf numFmtId="2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left" vertical="center" indent="1"/>
    </xf>
    <xf numFmtId="2" fontId="7" fillId="0" borderId="0" xfId="2" applyNumberFormat="1" applyFont="1" applyFill="1" applyAlignment="1">
      <alignment vertical="center"/>
    </xf>
    <xf numFmtId="0" fontId="2" fillId="0" borderId="0" xfId="3" applyFont="1" applyAlignment="1">
      <alignment horizontal="left" vertical="center" indent="2"/>
    </xf>
    <xf numFmtId="0" fontId="6" fillId="0" borderId="0" xfId="2" applyFont="1" applyBorder="1" applyAlignment="1">
      <alignment vertical="center"/>
    </xf>
    <xf numFmtId="2" fontId="2" fillId="0" borderId="0" xfId="2" applyNumberFormat="1" applyFont="1" applyFill="1" applyAlignment="1">
      <alignment vertical="center"/>
    </xf>
    <xf numFmtId="0" fontId="6" fillId="0" borderId="0" xfId="2" applyFont="1" applyAlignment="1">
      <alignment horizontal="right" vertical="center"/>
    </xf>
    <xf numFmtId="0" fontId="2" fillId="0" borderId="0" xfId="2" applyFont="1" applyFill="1" applyAlignment="1">
      <alignment vertical="center"/>
    </xf>
    <xf numFmtId="165" fontId="6" fillId="0" borderId="0" xfId="1" applyNumberFormat="1" applyFont="1" applyAlignment="1">
      <alignment horizontal="right" vertical="center"/>
    </xf>
    <xf numFmtId="165" fontId="6" fillId="0" borderId="0" xfId="3" applyNumberFormat="1" applyFont="1" applyBorder="1" applyAlignment="1">
      <alignment vertical="center"/>
    </xf>
    <xf numFmtId="165" fontId="2" fillId="0" borderId="0" xfId="4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9" fillId="0" borderId="0" xfId="2" applyFont="1" applyAlignment="1">
      <alignment horizontal="center" vertical="center"/>
    </xf>
    <xf numFmtId="3" fontId="0" fillId="0" borderId="0" xfId="2" applyNumberFormat="1" applyFont="1" applyAlignment="1">
      <alignment horizontal="left" vertical="center" indent="1"/>
    </xf>
    <xf numFmtId="3" fontId="2" fillId="0" borderId="0" xfId="2" applyNumberFormat="1" applyFont="1" applyAlignment="1">
      <alignment horizontal="left" vertical="center" indent="1"/>
    </xf>
    <xf numFmtId="3" fontId="0" fillId="0" borderId="0" xfId="0" applyNumberFormat="1"/>
    <xf numFmtId="0" fontId="0" fillId="0" borderId="0" xfId="0" applyAlignment="1">
      <alignment horizontal="left"/>
    </xf>
    <xf numFmtId="3" fontId="2" fillId="0" borderId="0" xfId="2" applyNumberFormat="1" applyFont="1" applyBorder="1" applyAlignment="1">
      <alignment vertical="center"/>
    </xf>
    <xf numFmtId="3" fontId="10" fillId="2" borderId="0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Alignment="1">
      <alignment vertical="center"/>
    </xf>
    <xf numFmtId="1" fontId="5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</cellXfs>
  <cellStyles count="6">
    <cellStyle name="Normal" xfId="0" builtinId="0"/>
    <cellStyle name="Normal 2" xfId="5"/>
    <cellStyle name="Normal 3" xfId="3"/>
    <cellStyle name="Normal_exp_tec" xfId="2"/>
    <cellStyle name="Porcentaje" xfId="1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165259016327374"/>
          <c:y val="3.5608048993875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76555074268301"/>
          <c:y val="0.31133948773644698"/>
          <c:w val="0.59794468898514597"/>
          <c:h val="0.41887139107611499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2895067847295698E-3"/>
                  <c:y val="-3.30838871917598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9342601770943499E-3"/>
                  <c:y val="4.043586212326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3817941007422E-2"/>
                  <c:y val="6.61677743835195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85132737465535E-2"/>
                  <c:y val="-3.67598746575105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resumen!$F$20:$F$23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resumen!$G$20:$G$23</c:f>
              <c:numCache>
                <c:formatCode>General</c:formatCode>
                <c:ptCount val="4"/>
                <c:pt idx="0">
                  <c:v>4078</c:v>
                </c:pt>
                <c:pt idx="1">
                  <c:v>8452</c:v>
                </c:pt>
                <c:pt idx="2">
                  <c:v>8390</c:v>
                </c:pt>
                <c:pt idx="3">
                  <c:v>1895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Exámenes de grado por área de conocimiento</a:t>
            </a:r>
            <a:r>
              <a:rPr lang="es-ES" sz="1000" b="1" i="0" u="none" strike="noStrike" baseline="30000">
                <a:solidFill>
                  <a:srgbClr val="000000"/>
                </a:solidFill>
                <a:latin typeface="Arial"/>
                <a:ea typeface="Arial"/>
                <a:cs typeface="Arial"/>
              </a:rPr>
              <a:t>a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Maestría y Doctorado</a:t>
            </a:r>
          </a:p>
        </c:rich>
      </c:tx>
      <c:layout>
        <c:manualLayout>
          <c:xMode val="edge"/>
          <c:yMode val="edge"/>
          <c:x val="0.23067113720611501"/>
          <c:y val="4.80790294913922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1632670551753297E-3"/>
                  <c:y val="-3.0739682691440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6054450919589E-2"/>
                  <c:y val="1.92123016821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5618216641839E-2"/>
                  <c:y val="6.0862907895825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4489801165526001E-2"/>
                  <c:y val="-1.53698413457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resumen!$F$8:$F$11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resumen!$G$8:$G$11</c:f>
              <c:numCache>
                <c:formatCode>General</c:formatCode>
                <c:ptCount val="4"/>
                <c:pt idx="0">
                  <c:v>656</c:v>
                </c:pt>
                <c:pt idx="1">
                  <c:v>966</c:v>
                </c:pt>
                <c:pt idx="2">
                  <c:v>1121</c:v>
                </c:pt>
                <c:pt idx="3">
                  <c:v>541</c:v>
                </c:pt>
              </c:numCache>
            </c:numRef>
          </c:val>
        </c:ser>
        <c:ser>
          <c:idx val="1"/>
          <c:order val="1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resumen!$F$8:$F$11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resumen!$H$8:$H$11</c:f>
              <c:numCache>
                <c:formatCode>General</c:formatCode>
                <c:ptCount val="4"/>
                <c:pt idx="0">
                  <c:v>201</c:v>
                </c:pt>
                <c:pt idx="1">
                  <c:v>327</c:v>
                </c:pt>
                <c:pt idx="2">
                  <c:v>219</c:v>
                </c:pt>
                <c:pt idx="3">
                  <c:v>198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Exámenes de grado por área de conocimiento</a:t>
            </a:r>
            <a:r>
              <a:rPr lang="es-ES" sz="1000" b="1" i="0" u="none" strike="noStrike" baseline="30000">
                <a:solidFill>
                  <a:srgbClr val="000000"/>
                </a:solidFill>
                <a:latin typeface="Arial"/>
                <a:ea typeface="Arial"/>
                <a:cs typeface="Arial"/>
              </a:rPr>
              <a:t>a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Especialización</a:t>
            </a:r>
          </a:p>
        </c:rich>
      </c:tx>
      <c:layout>
        <c:manualLayout>
          <c:xMode val="edge"/>
          <c:yMode val="edge"/>
          <c:x val="0.23621523401051001"/>
          <c:y val="4.8079176349374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9535793319952703E-2"/>
                  <c:y val="-5.3427614894940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6054450919589E-2"/>
                  <c:y val="1.92123016821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2682826411404499E-3"/>
                  <c:y val="-8.07127795758071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747002212958702E-3"/>
                  <c:y val="-2.6254150553202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resumen!$F$8:$F$11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resumen!$I$8:$I$11</c:f>
              <c:numCache>
                <c:formatCode>General</c:formatCode>
                <c:ptCount val="4"/>
                <c:pt idx="0">
                  <c:v>155</c:v>
                </c:pt>
                <c:pt idx="1">
                  <c:v>4357</c:v>
                </c:pt>
                <c:pt idx="2">
                  <c:v>688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</xdr:row>
      <xdr:rowOff>143669</xdr:rowOff>
    </xdr:from>
    <xdr:to>
      <xdr:col>10</xdr:col>
      <xdr:colOff>374650</xdr:colOff>
      <xdr:row>24</xdr:row>
      <xdr:rowOff>74611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18256</xdr:colOff>
      <xdr:row>24</xdr:row>
      <xdr:rowOff>87311</xdr:rowOff>
    </xdr:from>
    <xdr:to>
      <xdr:col>10</xdr:col>
      <xdr:colOff>405605</xdr:colOff>
      <xdr:row>46</xdr:row>
      <xdr:rowOff>25399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850900</xdr:colOff>
      <xdr:row>25</xdr:row>
      <xdr:rowOff>19844</xdr:rowOff>
    </xdr:from>
    <xdr:to>
      <xdr:col>4</xdr:col>
      <xdr:colOff>26987</xdr:colOff>
      <xdr:row>46</xdr:row>
      <xdr:rowOff>146050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3%20ex&#225;menes%20de%20grado%20201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o_myd"/>
      <sheetName val="grado_esp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workbookViewId="0">
      <selection sqref="A1:D1"/>
    </sheetView>
  </sheetViews>
  <sheetFormatPr baseColWidth="10" defaultColWidth="10.85546875" defaultRowHeight="12.75" x14ac:dyDescent="0.2"/>
  <cols>
    <col min="1" max="1" width="52.85546875" style="1" customWidth="1"/>
    <col min="2" max="11" width="11.42578125" style="1" customWidth="1"/>
    <col min="12" max="12" width="11.42578125" style="1" bestFit="1" customWidth="1"/>
    <col min="13" max="16384" width="10.85546875" style="1"/>
  </cols>
  <sheetData>
    <row r="1" spans="1:18" ht="15" customHeight="1" x14ac:dyDescent="0.2">
      <c r="A1" s="45" t="s">
        <v>35</v>
      </c>
      <c r="B1" s="45"/>
      <c r="C1" s="45"/>
      <c r="D1" s="45"/>
    </row>
    <row r="2" spans="1:18" ht="15" customHeight="1" x14ac:dyDescent="0.2">
      <c r="A2" s="44">
        <v>2017</v>
      </c>
      <c r="B2" s="44"/>
      <c r="C2" s="44"/>
      <c r="D2" s="44"/>
      <c r="F2" s="40"/>
      <c r="G2" s="40"/>
      <c r="H2" s="40"/>
      <c r="I2" s="40"/>
      <c r="J2" s="39"/>
    </row>
    <row r="3" spans="1:18" x14ac:dyDescent="0.2">
      <c r="A3" s="41" t="s">
        <v>34</v>
      </c>
      <c r="B3" s="41"/>
      <c r="C3" s="41"/>
      <c r="D3" s="41"/>
      <c r="F3" s="40"/>
      <c r="G3" s="40"/>
      <c r="H3" s="40"/>
      <c r="I3" s="40"/>
      <c r="J3" s="39"/>
    </row>
    <row r="4" spans="1:18" ht="15" customHeight="1" x14ac:dyDescent="0.2">
      <c r="A4" s="43"/>
      <c r="B4" s="42" t="s">
        <v>33</v>
      </c>
      <c r="C4" s="42" t="s">
        <v>32</v>
      </c>
      <c r="D4" s="42" t="s">
        <v>26</v>
      </c>
      <c r="F4" s="40"/>
      <c r="G4" s="40"/>
      <c r="H4" s="40"/>
      <c r="I4" s="40"/>
      <c r="J4" s="39"/>
    </row>
    <row r="5" spans="1:18" ht="9" customHeight="1" x14ac:dyDescent="0.2">
      <c r="A5" s="41"/>
      <c r="B5" s="41"/>
      <c r="C5" s="41"/>
      <c r="D5" s="41"/>
      <c r="E5" s="8"/>
      <c r="F5" s="40"/>
      <c r="G5" s="40"/>
      <c r="H5" s="40"/>
      <c r="I5" s="40"/>
      <c r="J5" s="39"/>
    </row>
    <row r="6" spans="1:18" ht="15" customHeight="1" x14ac:dyDescent="0.2">
      <c r="A6" s="35" t="s">
        <v>31</v>
      </c>
      <c r="B6" s="23">
        <f>SUM(B7:B9)</f>
        <v>4454</v>
      </c>
      <c r="C6" s="23">
        <f>SUM(C7:C9)</f>
        <v>5015</v>
      </c>
      <c r="D6" s="23">
        <f>SUM(B6:C6)</f>
        <v>9469</v>
      </c>
    </row>
    <row r="7" spans="1:18" ht="15" customHeight="1" x14ac:dyDescent="0.2">
      <c r="A7" s="38" t="s">
        <v>30</v>
      </c>
      <c r="B7" s="18">
        <v>2284</v>
      </c>
      <c r="C7" s="18">
        <v>2956</v>
      </c>
      <c r="D7" s="18">
        <f>SUM(B7:C7)</f>
        <v>5240</v>
      </c>
      <c r="F7" s="22"/>
      <c r="G7" s="22" t="s">
        <v>29</v>
      </c>
      <c r="H7" s="22" t="s">
        <v>28</v>
      </c>
      <c r="I7" s="22" t="s">
        <v>27</v>
      </c>
      <c r="J7" s="29" t="s">
        <v>26</v>
      </c>
    </row>
    <row r="8" spans="1:18" ht="15" customHeight="1" x14ac:dyDescent="0.2">
      <c r="A8" s="38" t="s">
        <v>25</v>
      </c>
      <c r="B8" s="18">
        <v>1683</v>
      </c>
      <c r="C8" s="18">
        <v>1601</v>
      </c>
      <c r="D8" s="18">
        <f>SUM(B8:C8)</f>
        <v>3284</v>
      </c>
      <c r="F8" s="22" t="s">
        <v>10</v>
      </c>
      <c r="G8" s="22">
        <v>656</v>
      </c>
      <c r="H8" s="22">
        <v>201</v>
      </c>
      <c r="I8" s="22">
        <v>155</v>
      </c>
      <c r="J8" s="34">
        <f>SUM(G8:I8)</f>
        <v>1012</v>
      </c>
    </row>
    <row r="9" spans="1:18" ht="15" customHeight="1" x14ac:dyDescent="0.2">
      <c r="A9" s="37" t="s">
        <v>24</v>
      </c>
      <c r="B9" s="18">
        <v>487</v>
      </c>
      <c r="C9" s="18">
        <v>458</v>
      </c>
      <c r="D9" s="18">
        <f>SUM(B9:C9)</f>
        <v>945</v>
      </c>
      <c r="F9" s="22" t="s">
        <v>8</v>
      </c>
      <c r="G9" s="22">
        <v>966</v>
      </c>
      <c r="H9" s="22">
        <v>327</v>
      </c>
      <c r="I9" s="22">
        <v>4357</v>
      </c>
      <c r="J9" s="34">
        <v>5650</v>
      </c>
      <c r="K9" s="36"/>
    </row>
    <row r="10" spans="1:18" ht="15" customHeight="1" x14ac:dyDescent="0.2">
      <c r="A10" s="35" t="s">
        <v>23</v>
      </c>
      <c r="B10" s="23">
        <f>B11+B23</f>
        <v>10043</v>
      </c>
      <c r="C10" s="23">
        <f>C11+C23</f>
        <v>12772</v>
      </c>
      <c r="D10" s="23">
        <f>SUM(B10:C10)</f>
        <v>22815</v>
      </c>
      <c r="F10" s="22" t="s">
        <v>6</v>
      </c>
      <c r="G10" s="22">
        <v>1121</v>
      </c>
      <c r="H10" s="22">
        <v>219</v>
      </c>
      <c r="I10" s="22">
        <v>688</v>
      </c>
      <c r="J10" s="34">
        <v>2028</v>
      </c>
      <c r="K10" s="22"/>
      <c r="L10" s="22"/>
      <c r="M10" s="22"/>
      <c r="N10" s="22"/>
    </row>
    <row r="11" spans="1:18" ht="15" customHeight="1" x14ac:dyDescent="0.2">
      <c r="A11" s="24" t="s">
        <v>22</v>
      </c>
      <c r="B11" s="23">
        <f>SUM(B12:B22)</f>
        <v>10037</v>
      </c>
      <c r="C11" s="23">
        <f>SUM(C12:C22)</f>
        <v>12729</v>
      </c>
      <c r="D11" s="23">
        <f>SUM(B11:C11)</f>
        <v>22766</v>
      </c>
      <c r="F11" s="22" t="s">
        <v>4</v>
      </c>
      <c r="G11" s="22">
        <v>541</v>
      </c>
      <c r="H11" s="22">
        <v>198</v>
      </c>
      <c r="I11" s="22">
        <v>40</v>
      </c>
      <c r="J11" s="34">
        <v>779</v>
      </c>
      <c r="L11" s="10"/>
      <c r="N11" s="22"/>
    </row>
    <row r="12" spans="1:18" ht="15" customHeight="1" x14ac:dyDescent="0.2">
      <c r="A12" s="26" t="s">
        <v>21</v>
      </c>
      <c r="B12" s="18">
        <v>3091</v>
      </c>
      <c r="C12" s="18">
        <v>3721</v>
      </c>
      <c r="D12" s="18">
        <f>SUM(B12:C12)</f>
        <v>6812</v>
      </c>
      <c r="F12" s="22"/>
      <c r="G12" s="22">
        <f>SUM(G8:G11)</f>
        <v>3284</v>
      </c>
      <c r="H12" s="22">
        <f>SUM(H8:H11)</f>
        <v>945</v>
      </c>
      <c r="I12" s="22">
        <f>SUM(I8:I11)</f>
        <v>5240</v>
      </c>
      <c r="J12" s="34">
        <f>SUM(J8:J11)</f>
        <v>9469</v>
      </c>
      <c r="L12" s="33"/>
      <c r="N12" s="22"/>
      <c r="O12" s="8"/>
      <c r="P12" s="8"/>
      <c r="Q12" s="8"/>
      <c r="R12" s="8"/>
    </row>
    <row r="13" spans="1:18" ht="15" customHeight="1" x14ac:dyDescent="0.2">
      <c r="A13" s="26" t="s">
        <v>20</v>
      </c>
      <c r="B13" s="18">
        <v>2886</v>
      </c>
      <c r="C13" s="18">
        <v>3193</v>
      </c>
      <c r="D13" s="18">
        <f>SUM(B13:C13)</f>
        <v>6079</v>
      </c>
      <c r="F13" s="22" t="s">
        <v>10</v>
      </c>
      <c r="G13" s="31">
        <f>G8/$G$12</f>
        <v>0.19975639464068209</v>
      </c>
      <c r="H13" s="31">
        <f>H8/$H$12</f>
        <v>0.21269841269841269</v>
      </c>
      <c r="I13" s="31">
        <f>I8/$I$12</f>
        <v>2.9580152671755726E-2</v>
      </c>
      <c r="J13" s="31">
        <f>J8/$J$12</f>
        <v>0.10687506600485795</v>
      </c>
      <c r="L13" s="33"/>
      <c r="N13" s="22"/>
      <c r="O13" s="20"/>
      <c r="P13" s="20"/>
      <c r="Q13" s="20"/>
      <c r="R13" s="8"/>
    </row>
    <row r="14" spans="1:18" ht="15" customHeight="1" x14ac:dyDescent="0.2">
      <c r="A14" s="26" t="s">
        <v>19</v>
      </c>
      <c r="B14" s="18">
        <v>1537</v>
      </c>
      <c r="C14" s="18">
        <v>2528</v>
      </c>
      <c r="D14" s="18">
        <f>SUM(B14:C14)</f>
        <v>4065</v>
      </c>
      <c r="F14" s="22" t="s">
        <v>8</v>
      </c>
      <c r="G14" s="31">
        <f>G9/$G$12</f>
        <v>0.29415347137637027</v>
      </c>
      <c r="H14" s="31">
        <f>H9/$H$12</f>
        <v>0.34603174603174602</v>
      </c>
      <c r="I14" s="31">
        <f>I9/$I$12</f>
        <v>0.83148854961832064</v>
      </c>
      <c r="J14" s="31">
        <f>J9/$J$12</f>
        <v>0.59668391593621295</v>
      </c>
      <c r="L14" s="33"/>
      <c r="N14" s="22"/>
      <c r="O14" s="20"/>
      <c r="P14" s="20"/>
      <c r="Q14" s="20"/>
      <c r="R14" s="8"/>
    </row>
    <row r="15" spans="1:18" ht="15" customHeight="1" x14ac:dyDescent="0.2">
      <c r="A15" s="26" t="s">
        <v>18</v>
      </c>
      <c r="B15" s="18">
        <v>873</v>
      </c>
      <c r="C15" s="18">
        <v>1201</v>
      </c>
      <c r="D15" s="18">
        <f>SUM(B15:C15)</f>
        <v>2074</v>
      </c>
      <c r="F15" s="22" t="s">
        <v>6</v>
      </c>
      <c r="G15" s="31">
        <f>G10/$G$12</f>
        <v>0.34135200974421437</v>
      </c>
      <c r="H15" s="31">
        <f>H10/$H$12</f>
        <v>0.23174603174603176</v>
      </c>
      <c r="I15" s="31">
        <f>I10/$I$12</f>
        <v>0.13129770992366413</v>
      </c>
      <c r="J15" s="31">
        <f>J10/$J$12</f>
        <v>0.2141725631006442</v>
      </c>
      <c r="L15" s="33"/>
      <c r="N15" s="22"/>
      <c r="O15" s="20"/>
      <c r="P15" s="20"/>
      <c r="Q15" s="20"/>
      <c r="R15" s="8"/>
    </row>
    <row r="16" spans="1:18" ht="15" customHeight="1" x14ac:dyDescent="0.2">
      <c r="A16" s="26" t="s">
        <v>17</v>
      </c>
      <c r="B16" s="18">
        <v>569</v>
      </c>
      <c r="C16" s="18">
        <v>579</v>
      </c>
      <c r="D16" s="18">
        <f>SUM(B16:C16)</f>
        <v>1148</v>
      </c>
      <c r="F16" s="22" t="s">
        <v>4</v>
      </c>
      <c r="G16" s="31">
        <f>G11/$G$12</f>
        <v>0.16473812423873324</v>
      </c>
      <c r="H16" s="31">
        <f>H11/$H$12</f>
        <v>0.20952380952380953</v>
      </c>
      <c r="I16" s="31">
        <f>I11/$I$12</f>
        <v>7.6335877862595417E-3</v>
      </c>
      <c r="J16" s="31">
        <f>J11/$J$12</f>
        <v>8.2268454958284928E-2</v>
      </c>
      <c r="L16" s="33"/>
      <c r="N16" s="15"/>
      <c r="O16" s="20"/>
      <c r="P16" s="20"/>
      <c r="Q16" s="20"/>
      <c r="R16" s="8"/>
    </row>
    <row r="17" spans="1:18" ht="15" customHeight="1" x14ac:dyDescent="0.2">
      <c r="A17" s="26" t="s">
        <v>16</v>
      </c>
      <c r="B17" s="18">
        <v>460</v>
      </c>
      <c r="C17" s="18">
        <v>546</v>
      </c>
      <c r="D17" s="18">
        <f>SUM(B17:C17)</f>
        <v>1006</v>
      </c>
      <c r="E17" s="8"/>
      <c r="F17" s="15"/>
      <c r="G17" s="32">
        <f>SUM(G13:G16)</f>
        <v>0.99999999999999989</v>
      </c>
      <c r="H17" s="31">
        <f>H12/$H$12</f>
        <v>1</v>
      </c>
      <c r="I17" s="31">
        <f>I12/$I$12</f>
        <v>1</v>
      </c>
      <c r="J17" s="31">
        <f>J12/$J$12</f>
        <v>1</v>
      </c>
      <c r="K17" s="30"/>
      <c r="M17" s="8"/>
      <c r="N17" s="15"/>
      <c r="O17" s="20"/>
      <c r="P17" s="20"/>
      <c r="Q17" s="20"/>
      <c r="R17" s="8"/>
    </row>
    <row r="18" spans="1:18" ht="15" customHeight="1" x14ac:dyDescent="0.2">
      <c r="A18" s="26" t="s">
        <v>15</v>
      </c>
      <c r="B18" s="18">
        <v>220</v>
      </c>
      <c r="C18" s="18">
        <v>411</v>
      </c>
      <c r="D18" s="18">
        <f>SUM(B18:C18)</f>
        <v>631</v>
      </c>
      <c r="E18" s="8"/>
      <c r="F18" s="22"/>
      <c r="G18" s="22"/>
      <c r="H18" s="22"/>
      <c r="I18" s="22"/>
      <c r="J18" s="22"/>
      <c r="K18" s="28"/>
      <c r="M18" s="8"/>
      <c r="N18" s="15"/>
      <c r="O18" s="20"/>
      <c r="P18" s="20"/>
      <c r="Q18" s="20"/>
      <c r="R18" s="8"/>
    </row>
    <row r="19" spans="1:18" ht="15" customHeight="1" x14ac:dyDescent="0.2">
      <c r="A19" s="26" t="s">
        <v>14</v>
      </c>
      <c r="B19" s="18">
        <v>98</v>
      </c>
      <c r="C19" s="18">
        <v>189</v>
      </c>
      <c r="D19" s="18">
        <f>SUM(B19:C19)</f>
        <v>287</v>
      </c>
      <c r="F19" s="22"/>
      <c r="G19" s="29" t="s">
        <v>13</v>
      </c>
      <c r="H19" s="22" t="s">
        <v>12</v>
      </c>
      <c r="I19" s="22"/>
      <c r="J19" s="22"/>
      <c r="K19" s="28"/>
      <c r="N19" s="11"/>
      <c r="O19" s="20"/>
      <c r="P19" s="20"/>
      <c r="Q19" s="20"/>
      <c r="R19" s="8"/>
    </row>
    <row r="20" spans="1:18" ht="15" customHeight="1" x14ac:dyDescent="0.2">
      <c r="A20" s="26" t="s">
        <v>11</v>
      </c>
      <c r="B20" s="18">
        <v>70</v>
      </c>
      <c r="C20" s="18">
        <v>143</v>
      </c>
      <c r="D20" s="18">
        <f>SUM(B20:C20)</f>
        <v>213</v>
      </c>
      <c r="F20" s="22" t="s">
        <v>10</v>
      </c>
      <c r="G20" s="27">
        <v>4078</v>
      </c>
      <c r="H20" s="16">
        <f>G20/$G$24</f>
        <v>0.1787420556651326</v>
      </c>
      <c r="I20" s="22"/>
      <c r="J20" s="22"/>
      <c r="K20" s="25">
        <f>(G22/$G$24)*100</f>
        <v>36.774052158667544</v>
      </c>
      <c r="N20" s="11"/>
      <c r="O20" s="20"/>
      <c r="P20" s="20"/>
      <c r="Q20" s="20"/>
      <c r="R20" s="8"/>
    </row>
    <row r="21" spans="1:18" ht="15" customHeight="1" x14ac:dyDescent="0.2">
      <c r="A21" s="26" t="s">
        <v>9</v>
      </c>
      <c r="B21" s="18">
        <v>59</v>
      </c>
      <c r="C21" s="18">
        <v>69</v>
      </c>
      <c r="D21" s="18">
        <f>SUM(B21:C21)</f>
        <v>128</v>
      </c>
      <c r="F21" s="22" t="s">
        <v>8</v>
      </c>
      <c r="G21" s="15">
        <v>8452</v>
      </c>
      <c r="H21" s="16">
        <f>G21/$G$24</f>
        <v>0.37045803199649352</v>
      </c>
      <c r="I21" s="22"/>
      <c r="J21" s="22"/>
      <c r="K21" s="25">
        <f>(G23/$G$24)*100</f>
        <v>8.3059390751698459</v>
      </c>
      <c r="N21" s="8"/>
      <c r="O21" s="8"/>
      <c r="P21" s="8"/>
      <c r="Q21" s="8"/>
      <c r="R21" s="8"/>
    </row>
    <row r="22" spans="1:18" ht="15" customHeight="1" x14ac:dyDescent="0.2">
      <c r="A22" s="26" t="s">
        <v>7</v>
      </c>
      <c r="B22" s="18">
        <v>174</v>
      </c>
      <c r="C22" s="18">
        <v>149</v>
      </c>
      <c r="D22" s="18">
        <f>SUM(B22:C22)</f>
        <v>323</v>
      </c>
      <c r="E22" s="8"/>
      <c r="F22" s="22" t="s">
        <v>6</v>
      </c>
      <c r="G22" s="15">
        <v>8390</v>
      </c>
      <c r="H22" s="16">
        <f>G22/$G$24</f>
        <v>0.36774052158667542</v>
      </c>
      <c r="I22" s="22"/>
      <c r="J22" s="22"/>
      <c r="K22" s="25">
        <f>(G24/$G$24)*100</f>
        <v>100</v>
      </c>
      <c r="M22" s="8"/>
      <c r="N22" s="11"/>
      <c r="O22" s="20"/>
      <c r="P22" s="20"/>
      <c r="Q22" s="20"/>
      <c r="R22" s="8"/>
    </row>
    <row r="23" spans="1:18" ht="15" customHeight="1" x14ac:dyDescent="0.2">
      <c r="A23" s="24" t="s">
        <v>5</v>
      </c>
      <c r="B23" s="23">
        <v>6</v>
      </c>
      <c r="C23" s="23">
        <v>43</v>
      </c>
      <c r="D23" s="23">
        <f>SUM(B23:C23)</f>
        <v>49</v>
      </c>
      <c r="E23" s="8"/>
      <c r="F23" s="22" t="s">
        <v>4</v>
      </c>
      <c r="G23" s="15">
        <v>1895</v>
      </c>
      <c r="H23" s="16">
        <f>G23/$G$24</f>
        <v>8.305939075169845E-2</v>
      </c>
      <c r="I23" s="15"/>
      <c r="J23" s="21"/>
      <c r="K23" s="10"/>
      <c r="M23" s="8"/>
      <c r="N23" s="11"/>
      <c r="O23" s="20"/>
      <c r="P23" s="20"/>
      <c r="Q23" s="20"/>
      <c r="R23" s="8"/>
    </row>
    <row r="24" spans="1:18" ht="9" customHeight="1" x14ac:dyDescent="0.2">
      <c r="A24" s="19"/>
      <c r="B24" s="18"/>
      <c r="C24" s="18"/>
      <c r="D24" s="18"/>
      <c r="F24" s="15"/>
      <c r="G24" s="17">
        <f>SUM(G20:G23)</f>
        <v>22815</v>
      </c>
      <c r="H24" s="16">
        <f>G24/$G$24</f>
        <v>1</v>
      </c>
      <c r="I24" s="15"/>
      <c r="J24" s="14"/>
      <c r="K24" s="10"/>
      <c r="N24" s="8"/>
      <c r="O24" s="8"/>
      <c r="P24" s="8"/>
      <c r="Q24" s="8"/>
      <c r="R24" s="8"/>
    </row>
    <row r="25" spans="1:18" ht="15" customHeight="1" x14ac:dyDescent="0.2">
      <c r="A25" s="13" t="s">
        <v>3</v>
      </c>
      <c r="B25" s="12">
        <f>SUM(B6,B10)</f>
        <v>14497</v>
      </c>
      <c r="C25" s="12">
        <f>SUM(C6,C10)</f>
        <v>17787</v>
      </c>
      <c r="D25" s="12">
        <f>SUM(D6,D10)</f>
        <v>32284</v>
      </c>
      <c r="F25" s="11"/>
      <c r="G25" s="11"/>
      <c r="H25" s="11"/>
      <c r="I25" s="11"/>
      <c r="J25" s="10"/>
      <c r="K25" s="10"/>
    </row>
    <row r="27" spans="1:18" ht="12.75" customHeight="1" x14ac:dyDescent="0.2"/>
    <row r="28" spans="1:18" ht="12.75" customHeight="1" x14ac:dyDescent="0.2"/>
    <row r="29" spans="1:18" ht="12.75" customHeight="1" x14ac:dyDescent="0.2"/>
    <row r="32" spans="1:18" ht="12.75" customHeight="1" x14ac:dyDescent="0.2"/>
    <row r="33" spans="1:4" ht="12.75" customHeight="1" x14ac:dyDescent="0.2">
      <c r="A33" s="9"/>
      <c r="B33" s="8"/>
      <c r="C33" s="8"/>
      <c r="D33" s="7"/>
    </row>
    <row r="34" spans="1:4" ht="12.75" customHeight="1" x14ac:dyDescent="0.2">
      <c r="A34" s="5"/>
    </row>
    <row r="35" spans="1:4" ht="12.75" customHeight="1" x14ac:dyDescent="0.2"/>
    <row r="36" spans="1:4" x14ac:dyDescent="0.2">
      <c r="B36" s="6"/>
      <c r="C36" s="6"/>
      <c r="D36" s="6"/>
    </row>
    <row r="40" spans="1:4" x14ac:dyDescent="0.2">
      <c r="A40" s="5"/>
    </row>
    <row r="41" spans="1:4" x14ac:dyDescent="0.2">
      <c r="A41" s="5"/>
    </row>
    <row r="43" spans="1:4" x14ac:dyDescent="0.2">
      <c r="A43" s="5"/>
    </row>
    <row r="44" spans="1:4" x14ac:dyDescent="0.2">
      <c r="A44" s="5"/>
    </row>
    <row r="45" spans="1:4" x14ac:dyDescent="0.2">
      <c r="A45" s="5"/>
    </row>
    <row r="49" spans="1:1" x14ac:dyDescent="0.2">
      <c r="A49" s="4" t="s">
        <v>2</v>
      </c>
    </row>
    <row r="50" spans="1:1" x14ac:dyDescent="0.2">
      <c r="A50" s="3" t="s">
        <v>1</v>
      </c>
    </row>
    <row r="52" spans="1:1" x14ac:dyDescent="0.2">
      <c r="A52" s="2" t="s">
        <v>0</v>
      </c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76" orientation="landscape" r:id="rId1"/>
  <headerFooter alignWithMargins="0">
    <oddHeader xml:space="preserve">&amp;R&amp;"Arial,Negrita"&amp;14Resumen Estadístico </oddHeader>
  </headerFooter>
  <ignoredErrors>
    <ignoredError sqref="B11:C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2018-06-14T01:29:59Z</dcterms:created>
  <dcterms:modified xsi:type="dcterms:W3CDTF">2018-06-14T01:30:48Z</dcterms:modified>
</cp:coreProperties>
</file>