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2055" yWindow="465" windowWidth="15600" windowHeight="11760" tabRatio="953"/>
  </bookViews>
  <sheets>
    <sheet name="suayed por modalidad y sede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'suayed por modalidad y sede'!$A$8:$H$166</definedName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'[1]9119B'!$A$1:$L$312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  <definedName name="_xlnm.Print_Titles" localSheetId="0">'suayed por modalidad y sede'!$5:$6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3" l="1"/>
  <c r="F10" i="13"/>
  <c r="E12" i="13"/>
  <c r="F12" i="13"/>
  <c r="G12" i="13"/>
  <c r="E17" i="13"/>
  <c r="F17" i="13"/>
  <c r="G17" i="13"/>
  <c r="E21" i="13"/>
  <c r="F21" i="13"/>
  <c r="E23" i="13"/>
  <c r="G23" i="13"/>
  <c r="H23" i="13"/>
  <c r="F23" i="13"/>
  <c r="G25" i="13"/>
  <c r="E31" i="13"/>
  <c r="F31" i="13"/>
  <c r="E33" i="13"/>
  <c r="F33" i="13"/>
  <c r="G33" i="13"/>
  <c r="H33" i="13"/>
  <c r="E35" i="13"/>
  <c r="F35" i="13"/>
  <c r="G35" i="13"/>
  <c r="E39" i="13"/>
  <c r="E41" i="13"/>
  <c r="E46" i="13"/>
  <c r="E50" i="13"/>
  <c r="E52" i="13"/>
  <c r="E54" i="13"/>
  <c r="E56" i="13"/>
  <c r="E58" i="13"/>
  <c r="F39" i="13"/>
  <c r="F41" i="13"/>
  <c r="F46" i="13"/>
  <c r="F50" i="13"/>
  <c r="F52" i="13"/>
  <c r="F54" i="13"/>
  <c r="F56" i="13"/>
  <c r="F58" i="13"/>
  <c r="E76" i="13"/>
  <c r="F76" i="13"/>
  <c r="G78" i="13"/>
  <c r="G81" i="13"/>
  <c r="E83" i="13"/>
  <c r="F83" i="13"/>
  <c r="G83" i="13"/>
  <c r="E85" i="13"/>
  <c r="G85" i="13"/>
  <c r="F85" i="13"/>
  <c r="E87" i="13"/>
  <c r="G87" i="13"/>
  <c r="H87" i="13"/>
  <c r="F87" i="13"/>
  <c r="E90" i="13"/>
  <c r="E92" i="13"/>
  <c r="E96" i="13"/>
  <c r="E100" i="13"/>
  <c r="E102" i="13"/>
  <c r="E104" i="13"/>
  <c r="E106" i="13"/>
  <c r="F90" i="13"/>
  <c r="F92" i="13"/>
  <c r="F96" i="13"/>
  <c r="F100" i="13"/>
  <c r="F102" i="13"/>
  <c r="F104" i="13"/>
  <c r="F106" i="13"/>
  <c r="E112" i="13"/>
  <c r="F112" i="13"/>
  <c r="E116" i="13"/>
  <c r="F116" i="13"/>
  <c r="G119" i="13"/>
  <c r="G118" i="13"/>
  <c r="E122" i="13"/>
  <c r="F122" i="13"/>
  <c r="G122" i="13"/>
  <c r="E124" i="13"/>
  <c r="F124" i="13"/>
  <c r="G124" i="13"/>
  <c r="E127" i="13"/>
  <c r="F127" i="13"/>
  <c r="E131" i="13"/>
  <c r="F131" i="13"/>
  <c r="E133" i="13"/>
  <c r="F133" i="13"/>
  <c r="G133" i="13"/>
  <c r="E135" i="13"/>
  <c r="F135" i="13"/>
  <c r="G135" i="13"/>
  <c r="H135" i="13"/>
  <c r="E137" i="13"/>
  <c r="G137" i="13"/>
  <c r="F137" i="13"/>
  <c r="F25" i="13"/>
  <c r="F78" i="13"/>
  <c r="F81" i="13"/>
  <c r="F109" i="13"/>
  <c r="F115" i="13"/>
  <c r="F119" i="13"/>
  <c r="F118" i="13"/>
  <c r="E25" i="13"/>
  <c r="E78" i="13"/>
  <c r="E81" i="13"/>
  <c r="E119" i="13"/>
  <c r="E118" i="13"/>
  <c r="D10" i="13"/>
  <c r="D12" i="13"/>
  <c r="H12" i="13"/>
  <c r="D17" i="13"/>
  <c r="D21" i="13"/>
  <c r="D23" i="13"/>
  <c r="D25" i="13"/>
  <c r="H25" i="13"/>
  <c r="D31" i="13"/>
  <c r="D33" i="13"/>
  <c r="D35" i="13"/>
  <c r="D9" i="13"/>
  <c r="D39" i="13"/>
  <c r="D41" i="13"/>
  <c r="D38" i="13"/>
  <c r="D46" i="13"/>
  <c r="D50" i="13"/>
  <c r="D52" i="13"/>
  <c r="D54" i="13"/>
  <c r="D56" i="13"/>
  <c r="D58" i="13"/>
  <c r="D76" i="13"/>
  <c r="D78" i="13"/>
  <c r="D81" i="13"/>
  <c r="D83" i="13"/>
  <c r="D85" i="13"/>
  <c r="D87" i="13"/>
  <c r="D75" i="13"/>
  <c r="D90" i="13"/>
  <c r="D92" i="13"/>
  <c r="D96" i="13"/>
  <c r="D100" i="13"/>
  <c r="D102" i="13"/>
  <c r="D104" i="13"/>
  <c r="D106" i="13"/>
  <c r="D89" i="13"/>
  <c r="D112" i="13"/>
  <c r="D109" i="13"/>
  <c r="D116" i="13"/>
  <c r="D115" i="13"/>
  <c r="D119" i="13"/>
  <c r="D118" i="13"/>
  <c r="D122" i="13"/>
  <c r="D121" i="13"/>
  <c r="D124" i="13"/>
  <c r="D127" i="13"/>
  <c r="D131" i="13"/>
  <c r="D133" i="13"/>
  <c r="D135" i="13"/>
  <c r="D137" i="13"/>
  <c r="C10" i="13"/>
  <c r="C12" i="13"/>
  <c r="C17" i="13"/>
  <c r="C21" i="13"/>
  <c r="C23" i="13"/>
  <c r="C25" i="13"/>
  <c r="C31" i="13"/>
  <c r="C33" i="13"/>
  <c r="C35" i="13"/>
  <c r="C39" i="13"/>
  <c r="C41" i="13"/>
  <c r="C38" i="13"/>
  <c r="C46" i="13"/>
  <c r="C50" i="13"/>
  <c r="C52" i="13"/>
  <c r="C54" i="13"/>
  <c r="C56" i="13"/>
  <c r="C58" i="13"/>
  <c r="C76" i="13"/>
  <c r="C75" i="13"/>
  <c r="C78" i="13"/>
  <c r="C81" i="13"/>
  <c r="C83" i="13"/>
  <c r="C85" i="13"/>
  <c r="C87" i="13"/>
  <c r="C90" i="13"/>
  <c r="C92" i="13"/>
  <c r="C96" i="13"/>
  <c r="C100" i="13"/>
  <c r="C102" i="13"/>
  <c r="C104" i="13"/>
  <c r="C106" i="13"/>
  <c r="C112" i="13"/>
  <c r="C109" i="13"/>
  <c r="C116" i="13"/>
  <c r="C115" i="13"/>
  <c r="C119" i="13"/>
  <c r="C118" i="13"/>
  <c r="C122" i="13"/>
  <c r="C124" i="13"/>
  <c r="C127" i="13"/>
  <c r="C131" i="13"/>
  <c r="C133" i="13"/>
  <c r="C135" i="13"/>
  <c r="C137" i="13"/>
  <c r="B10" i="13"/>
  <c r="B12" i="13"/>
  <c r="B17" i="13"/>
  <c r="B9" i="13"/>
  <c r="B21" i="13"/>
  <c r="B23" i="13"/>
  <c r="B25" i="13"/>
  <c r="B31" i="13"/>
  <c r="B33" i="13"/>
  <c r="B35" i="13"/>
  <c r="B39" i="13"/>
  <c r="B41" i="13"/>
  <c r="B46" i="13"/>
  <c r="B50" i="13"/>
  <c r="B52" i="13"/>
  <c r="B54" i="13"/>
  <c r="B56" i="13"/>
  <c r="B58" i="13"/>
  <c r="B76" i="13"/>
  <c r="B78" i="13"/>
  <c r="B81" i="13"/>
  <c r="B83" i="13"/>
  <c r="B85" i="13"/>
  <c r="B87" i="13"/>
  <c r="B90" i="13"/>
  <c r="B89" i="13"/>
  <c r="B92" i="13"/>
  <c r="B96" i="13"/>
  <c r="B100" i="13"/>
  <c r="B102" i="13"/>
  <c r="B104" i="13"/>
  <c r="B106" i="13"/>
  <c r="B112" i="13"/>
  <c r="B109" i="13"/>
  <c r="B116" i="13"/>
  <c r="B115" i="13"/>
  <c r="B119" i="13"/>
  <c r="B118" i="13"/>
  <c r="B122" i="13"/>
  <c r="B124" i="13"/>
  <c r="B127" i="13"/>
  <c r="B131" i="13"/>
  <c r="B133" i="13"/>
  <c r="B135" i="13"/>
  <c r="B137" i="13"/>
  <c r="B121" i="13"/>
  <c r="H17" i="13"/>
  <c r="H35" i="13"/>
  <c r="H61" i="13"/>
  <c r="H72" i="13"/>
  <c r="H120" i="13"/>
  <c r="H119" i="13"/>
  <c r="H118" i="13"/>
  <c r="H28" i="13"/>
  <c r="D143" i="13"/>
  <c r="D145" i="13"/>
  <c r="D140" i="13"/>
  <c r="D150" i="13"/>
  <c r="D154" i="13"/>
  <c r="D156" i="13"/>
  <c r="D158" i="13"/>
  <c r="H158" i="13"/>
  <c r="D165" i="13"/>
  <c r="D169" i="13"/>
  <c r="D171" i="13"/>
  <c r="D175" i="13"/>
  <c r="D183" i="13"/>
  <c r="E141" i="13"/>
  <c r="F141" i="13"/>
  <c r="G141" i="13"/>
  <c r="E143" i="13"/>
  <c r="F143" i="13"/>
  <c r="G143" i="13"/>
  <c r="H143" i="13"/>
  <c r="E145" i="13"/>
  <c r="G145" i="13"/>
  <c r="F145" i="13"/>
  <c r="E150" i="13"/>
  <c r="F150" i="13"/>
  <c r="E154" i="13"/>
  <c r="F154" i="13"/>
  <c r="G154" i="13"/>
  <c r="E156" i="13"/>
  <c r="F156" i="13"/>
  <c r="G156" i="13"/>
  <c r="H156" i="13"/>
  <c r="E158" i="13"/>
  <c r="G158" i="13"/>
  <c r="F158" i="13"/>
  <c r="E165" i="13"/>
  <c r="G165" i="13"/>
  <c r="F165" i="13"/>
  <c r="E169" i="13"/>
  <c r="F169" i="13"/>
  <c r="G169" i="13"/>
  <c r="H169" i="13"/>
  <c r="E171" i="13"/>
  <c r="F171" i="13"/>
  <c r="G171" i="13"/>
  <c r="H171" i="13"/>
  <c r="G175" i="13"/>
  <c r="H175" i="13"/>
  <c r="E183" i="13"/>
  <c r="F183" i="13"/>
  <c r="G183" i="13"/>
  <c r="H74" i="13"/>
  <c r="H73" i="13"/>
  <c r="H71" i="13"/>
  <c r="H70" i="13"/>
  <c r="H69" i="13"/>
  <c r="H68" i="13"/>
  <c r="H67" i="13"/>
  <c r="H66" i="13"/>
  <c r="H65" i="13"/>
  <c r="H64" i="13"/>
  <c r="H63" i="13"/>
  <c r="H62" i="13"/>
  <c r="H111" i="13"/>
  <c r="H110" i="13"/>
  <c r="H141" i="13"/>
  <c r="H154" i="13"/>
  <c r="H173" i="13"/>
  <c r="H183" i="13"/>
  <c r="F175" i="13"/>
  <c r="E175" i="13"/>
  <c r="C175" i="13"/>
  <c r="C143" i="13"/>
  <c r="C145" i="13"/>
  <c r="C150" i="13"/>
  <c r="C154" i="13"/>
  <c r="C156" i="13"/>
  <c r="C158" i="13"/>
  <c r="C165" i="13"/>
  <c r="C169" i="13"/>
  <c r="C171" i="13"/>
  <c r="C183" i="13"/>
  <c r="C140" i="13"/>
  <c r="B143" i="13"/>
  <c r="B145" i="13"/>
  <c r="B150" i="13"/>
  <c r="B154" i="13"/>
  <c r="B156" i="13"/>
  <c r="B158" i="13"/>
  <c r="B165" i="13"/>
  <c r="B169" i="13"/>
  <c r="B171" i="13"/>
  <c r="B175" i="13"/>
  <c r="B183" i="13"/>
  <c r="B140" i="13"/>
  <c r="H176" i="13"/>
  <c r="H174" i="13"/>
  <c r="H78" i="13"/>
  <c r="H81" i="13"/>
  <c r="H83" i="13"/>
  <c r="H85" i="13"/>
  <c r="G102" i="13"/>
  <c r="H26" i="13"/>
  <c r="H11" i="13"/>
  <c r="H14" i="13"/>
  <c r="H15" i="13"/>
  <c r="H16" i="13"/>
  <c r="H18" i="13"/>
  <c r="H20" i="13"/>
  <c r="H22" i="13"/>
  <c r="H24" i="13"/>
  <c r="H27" i="13"/>
  <c r="H43" i="13"/>
  <c r="G46" i="13"/>
  <c r="H46" i="13"/>
  <c r="H49" i="13"/>
  <c r="H51" i="13"/>
  <c r="G52" i="13"/>
  <c r="H53" i="13"/>
  <c r="G54" i="13"/>
  <c r="H55" i="13"/>
  <c r="G56" i="13"/>
  <c r="H57" i="13"/>
  <c r="G58" i="13"/>
  <c r="H59" i="13"/>
  <c r="H77" i="13"/>
  <c r="H79" i="13"/>
  <c r="G90" i="13"/>
  <c r="G92" i="13"/>
  <c r="H95" i="13"/>
  <c r="H97" i="13"/>
  <c r="H98" i="13"/>
  <c r="H99" i="13"/>
  <c r="G100" i="13"/>
  <c r="H103" i="13"/>
  <c r="G104" i="13"/>
  <c r="H105" i="13"/>
  <c r="G106" i="13"/>
  <c r="H106" i="13"/>
  <c r="H126" i="13"/>
  <c r="H128" i="13"/>
  <c r="H142" i="13"/>
  <c r="H146" i="13"/>
  <c r="H149" i="13"/>
  <c r="H159" i="13"/>
  <c r="H162" i="13"/>
  <c r="H163" i="13"/>
  <c r="H164" i="13"/>
  <c r="H168" i="13"/>
  <c r="H179" i="13"/>
  <c r="H180" i="13"/>
  <c r="H181" i="13"/>
  <c r="H184" i="13"/>
  <c r="H177" i="13"/>
  <c r="H166" i="13"/>
  <c r="H138" i="13"/>
  <c r="H136" i="13"/>
  <c r="H134" i="13"/>
  <c r="H132" i="13"/>
  <c r="H130" i="13"/>
  <c r="H129" i="13"/>
  <c r="H123" i="13"/>
  <c r="H117" i="13"/>
  <c r="H113" i="13"/>
  <c r="H107" i="13"/>
  <c r="H101" i="13"/>
  <c r="G96" i="13"/>
  <c r="H96" i="13"/>
  <c r="H93" i="13"/>
  <c r="H91" i="13"/>
  <c r="H86" i="13"/>
  <c r="H60" i="13"/>
  <c r="G50" i="13"/>
  <c r="H50" i="13"/>
  <c r="H47" i="13"/>
  <c r="H45" i="13"/>
  <c r="H44" i="13"/>
  <c r="H40" i="13"/>
  <c r="H37" i="13"/>
  <c r="H36" i="13"/>
  <c r="H32" i="13"/>
  <c r="H29" i="13"/>
  <c r="H178" i="13"/>
  <c r="H167" i="13"/>
  <c r="H161" i="13"/>
  <c r="H148" i="13"/>
  <c r="H144" i="13"/>
  <c r="H153" i="13"/>
  <c r="H137" i="13"/>
  <c r="H133" i="13"/>
  <c r="H125" i="13"/>
  <c r="H124" i="13"/>
  <c r="H114" i="13"/>
  <c r="H108" i="13"/>
  <c r="H100" i="13"/>
  <c r="H94" i="13"/>
  <c r="H92" i="13"/>
  <c r="H88" i="13"/>
  <c r="H84" i="13"/>
  <c r="H48" i="13"/>
  <c r="H42" i="13"/>
  <c r="G41" i="13"/>
  <c r="H41" i="13"/>
  <c r="H34" i="13"/>
  <c r="H30" i="13"/>
  <c r="H19" i="13"/>
  <c r="H13" i="13"/>
  <c r="H104" i="13"/>
  <c r="H58" i="13"/>
  <c r="H56" i="13"/>
  <c r="H54" i="13"/>
  <c r="H52" i="13"/>
  <c r="H182" i="13"/>
  <c r="H172" i="13"/>
  <c r="H170" i="13"/>
  <c r="H160" i="13"/>
  <c r="H155" i="13"/>
  <c r="H152" i="13"/>
  <c r="H151" i="13"/>
  <c r="H147" i="13"/>
  <c r="H102" i="13"/>
  <c r="H90" i="13"/>
  <c r="H82" i="13"/>
  <c r="H80" i="13"/>
  <c r="G39" i="13"/>
  <c r="H39" i="13"/>
  <c r="H157" i="13"/>
  <c r="H122" i="13"/>
  <c r="F140" i="13"/>
  <c r="E121" i="13"/>
  <c r="G127" i="13"/>
  <c r="H127" i="13"/>
  <c r="G76" i="13"/>
  <c r="E75" i="13"/>
  <c r="B38" i="13"/>
  <c r="B8" i="13"/>
  <c r="B186" i="13"/>
  <c r="E140" i="13"/>
  <c r="G150" i="13"/>
  <c r="G140" i="13"/>
  <c r="H140" i="13"/>
  <c r="B75" i="13"/>
  <c r="C89" i="13"/>
  <c r="C9" i="13"/>
  <c r="C8" i="13"/>
  <c r="C186" i="13"/>
  <c r="F121" i="13"/>
  <c r="G116" i="13"/>
  <c r="E115" i="13"/>
  <c r="E89" i="13"/>
  <c r="G89" i="13"/>
  <c r="H89" i="13"/>
  <c r="G31" i="13"/>
  <c r="H31" i="13"/>
  <c r="F9" i="13"/>
  <c r="H165" i="13"/>
  <c r="C121" i="13"/>
  <c r="D8" i="13"/>
  <c r="D186" i="13"/>
  <c r="F75" i="13"/>
  <c r="G131" i="13"/>
  <c r="H131" i="13"/>
  <c r="F89" i="13"/>
  <c r="E38" i="13"/>
  <c r="G38" i="13"/>
  <c r="H38" i="13"/>
  <c r="E9" i="13"/>
  <c r="G21" i="13"/>
  <c r="H21" i="13"/>
  <c r="G10" i="13"/>
  <c r="E109" i="13"/>
  <c r="G112" i="13"/>
  <c r="F38" i="13"/>
  <c r="H145" i="13"/>
  <c r="G121" i="13"/>
  <c r="H121" i="13"/>
  <c r="E8" i="13"/>
  <c r="E186" i="13"/>
  <c r="H10" i="13"/>
  <c r="H9" i="13"/>
  <c r="G9" i="13"/>
  <c r="G109" i="13"/>
  <c r="H109" i="13"/>
  <c r="H112" i="13"/>
  <c r="H150" i="13"/>
  <c r="F8" i="13"/>
  <c r="F186" i="13"/>
  <c r="G115" i="13"/>
  <c r="H115" i="13"/>
  <c r="H116" i="13"/>
  <c r="G75" i="13"/>
  <c r="H75" i="13"/>
  <c r="H76" i="13"/>
  <c r="H8" i="13"/>
  <c r="H186" i="13"/>
  <c r="G8" i="13"/>
  <c r="G186" i="13"/>
</calcChain>
</file>

<file path=xl/sharedStrings.xml><?xml version="1.0" encoding="utf-8"?>
<sst xmlns="http://schemas.openxmlformats.org/spreadsheetml/2006/main" count="200" uniqueCount="71">
  <si>
    <t>T O T A L</t>
  </si>
  <si>
    <t>total</t>
  </si>
  <si>
    <t>Total</t>
  </si>
  <si>
    <t>Mujeres</t>
  </si>
  <si>
    <t>Hombres</t>
  </si>
  <si>
    <t>Población</t>
  </si>
  <si>
    <t>FUENTE: Dirección General de Administración Escolar, UNAM.</t>
  </si>
  <si>
    <t xml:space="preserve">     Total</t>
  </si>
  <si>
    <t>Reingreso</t>
  </si>
  <si>
    <t>Sociología</t>
  </si>
  <si>
    <t>Escuela Nacional de Trabajo Social</t>
  </si>
  <si>
    <t>Escuela Nacional de Enfermería y Obstetricia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</si>
  <si>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</si>
  <si>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</si>
  <si>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</si>
  <si>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</si>
  <si>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Psicología</t>
  </si>
  <si>
    <t>Facultad de Filosofía y Letras</t>
  </si>
  <si>
    <t>Facultad de Economía</t>
  </si>
  <si>
    <t>Facultad de Derecho</t>
  </si>
  <si>
    <t>Facultad de Contaduría y Administración</t>
  </si>
  <si>
    <r>
      <t>b</t>
    </r>
    <r>
      <rPr>
        <sz val="8"/>
        <rFont val="Arial"/>
        <family val="2"/>
      </rPr>
      <t xml:space="preserve"> Carrera sin primer ingreso directo.</t>
    </r>
  </si>
  <si>
    <t>Trabajo Social</t>
  </si>
  <si>
    <t>Administración de Archivos y Gestión Documental</t>
  </si>
  <si>
    <t>Escuela Nacional de Estudios Superiores, Unidad Morelia</t>
  </si>
  <si>
    <t>Psicología</t>
  </si>
  <si>
    <t>Diseño y Comunicación Visual</t>
  </si>
  <si>
    <t>Contaduría</t>
  </si>
  <si>
    <t>Administración</t>
  </si>
  <si>
    <t>Relaciones Internacionales</t>
  </si>
  <si>
    <t>Pedagogía</t>
  </si>
  <si>
    <t>Economía</t>
  </si>
  <si>
    <t>Derecho</t>
  </si>
  <si>
    <t>Lengua y Literaturas Hispánicas</t>
  </si>
  <si>
    <t>Historia</t>
  </si>
  <si>
    <t>Filosofía</t>
  </si>
  <si>
    <t>Ciencias Políticas y Administración Pública</t>
  </si>
  <si>
    <t>-</t>
  </si>
  <si>
    <t>Bibliotecología y Estudios de la Información</t>
  </si>
  <si>
    <t>Ciencias de la Comunicación</t>
  </si>
  <si>
    <t>Facultad de Ciencias Políticas y Sociales</t>
  </si>
  <si>
    <r>
      <t>Enfermería</t>
    </r>
    <r>
      <rPr>
        <vertAlign val="superscript"/>
        <sz val="10"/>
        <rFont val="Arial"/>
        <family val="2"/>
      </rPr>
      <t>b</t>
    </r>
  </si>
  <si>
    <t>Enseñanza de Italiano como Lengua Extranjera</t>
  </si>
  <si>
    <t>Enseñanza de Inglés como Lengua Extranjera</t>
  </si>
  <si>
    <t>Enseñanza de Francés como Lengua Extranjera</t>
  </si>
  <si>
    <t>Enseñanza de Español como Lengua Extranjera</t>
  </si>
  <si>
    <t>Enseñanza de Alemán como Lengua Extranjera</t>
  </si>
  <si>
    <t>Lengua y Literaturas Modernas (Letras Inglesas)</t>
  </si>
  <si>
    <t>Geografía</t>
  </si>
  <si>
    <r>
      <t>Informática</t>
    </r>
    <r>
      <rPr>
        <vertAlign val="superscript"/>
        <sz val="10"/>
        <rFont val="Arial"/>
        <family val="2"/>
      </rPr>
      <t>a</t>
    </r>
  </si>
  <si>
    <t>SISTEMA UNIVERSIDAD ABIERTA</t>
  </si>
  <si>
    <t>TLAXCALA</t>
  </si>
  <si>
    <t>SINALOA</t>
  </si>
  <si>
    <t>QUERÉTARO</t>
  </si>
  <si>
    <t>PUEBLA</t>
  </si>
  <si>
    <t>OAXACA</t>
  </si>
  <si>
    <t>ESTADO DE MÉXICO</t>
  </si>
  <si>
    <t>CIUDAD DE MÉXICO Y ÁREA METROPOLITANA</t>
  </si>
  <si>
    <t>EDUCACIÓN A DISTANCIA</t>
  </si>
  <si>
    <t>Primer Ingreso</t>
  </si>
  <si>
    <t>Nivel / Estado / Entidad Académica / Carrera</t>
  </si>
  <si>
    <t>SISTEMA UNIVERSIDAD ABIERTA Y EDUCACIÓN A DISTANCIA POR MODALIDAD Y SEDE</t>
  </si>
  <si>
    <t>UNAM. POBLACIÓN ESCOLAR. LICENCIATURA</t>
  </si>
  <si>
    <t>TABASCO</t>
  </si>
  <si>
    <t>2018-2019</t>
  </si>
  <si>
    <r>
      <t>a</t>
    </r>
    <r>
      <rPr>
        <sz val="8"/>
        <rFont val="Arial"/>
        <family val="2"/>
      </rPr>
      <t xml:space="preserve"> Esta carrera no tiene primer ingreso directo. Los 227 alumnos de primer ingreso que aparecen registrados, son el resultado de un segundo proceso de selección realizado a los alumnos asignados a las carreras de Administración y Contaduría de la propia Facultad.</t>
    </r>
  </si>
  <si>
    <t>HIDALGO</t>
  </si>
  <si>
    <t xml:space="preserve">Escuela Nacional de Trabajo Social                                    </t>
  </si>
  <si>
    <t xml:space="preserve">Facultad de Contaduría y Administración                               </t>
  </si>
  <si>
    <t xml:space="preserve">Facultad de Derecho                                                   </t>
  </si>
  <si>
    <t>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</si>
</sst>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43">
    <xf numFmtId="0" fontId="0" fillId="0" borderId="0" xfId="0"/>
    <xf numFmtId="0" fontId="2" fillId="0" borderId="0" xfId="1" applyFont="1"/>
    <xf numFmtId="0" fontId="2" fillId="0" borderId="0" xfId="1" applyFont="1" applyBorder="1"/>
    <xf numFmtId="3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" fontId="2" fillId="0" borderId="0" xfId="0" applyNumberFormat="1" applyFont="1"/>
    <xf numFmtId="0" fontId="7" fillId="0" borderId="0" xfId="1" applyFont="1" applyFill="1" applyBorder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3" fontId="4" fillId="0" borderId="0" xfId="0" quotePrefix="1" applyNumberFormat="1" applyFont="1" applyFill="1" applyAlignment="1">
      <alignment horizontal="right" vertical="center"/>
    </xf>
    <xf numFmtId="1" fontId="7" fillId="0" borderId="0" xfId="1" applyNumberFormat="1" applyFont="1" applyBorder="1" applyAlignment="1" applyProtection="1">
      <alignment vertical="center" wrapText="1"/>
    </xf>
    <xf numFmtId="3" fontId="6" fillId="2" borderId="0" xfId="1" applyNumberFormat="1" applyFont="1" applyFill="1" applyBorder="1" applyAlignment="1">
      <alignment horizontal="center" vertical="center"/>
    </xf>
    <xf numFmtId="3" fontId="6" fillId="2" borderId="0" xfId="1" quotePrefix="1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3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2"/>
    </xf>
    <xf numFmtId="1" fontId="2" fillId="0" borderId="0" xfId="1" applyNumberFormat="1" applyFont="1" applyBorder="1" applyAlignment="1">
      <alignment horizontal="left" vertical="center" indent="3"/>
    </xf>
    <xf numFmtId="1" fontId="4" fillId="0" borderId="0" xfId="1" quotePrefix="1" applyNumberFormat="1" applyFont="1" applyFill="1" applyBorder="1" applyAlignment="1">
      <alignment horizontal="left" vertical="center" indent="2"/>
    </xf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2"/>
    </xf>
    <xf numFmtId="0" fontId="2" fillId="0" borderId="0" xfId="7" applyFont="1" applyBorder="1" applyAlignment="1">
      <alignment vertical="center"/>
    </xf>
    <xf numFmtId="3" fontId="2" fillId="0" borderId="0" xfId="7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1" applyFont="1" applyFill="1" applyBorder="1"/>
    <xf numFmtId="3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3" fillId="0" borderId="0" xfId="7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indent="1"/>
    </xf>
    <xf numFmtId="0" fontId="4" fillId="0" borderId="0" xfId="7" applyFont="1" applyBorder="1" applyAlignment="1">
      <alignment vertical="center"/>
    </xf>
    <xf numFmtId="0" fontId="2" fillId="0" borderId="0" xfId="0" applyFont="1" applyAlignment="1">
      <alignment horizontal="left" indent="3"/>
    </xf>
    <xf numFmtId="3" fontId="12" fillId="0" borderId="0" xfId="0" applyNumberFormat="1" applyFont="1"/>
    <xf numFmtId="0" fontId="12" fillId="0" borderId="0" xfId="0" applyFont="1" applyAlignment="1">
      <alignment horizontal="left" indent="2"/>
    </xf>
    <xf numFmtId="0" fontId="14" fillId="0" borderId="0" xfId="7" applyFont="1" applyBorder="1" applyAlignment="1">
      <alignment vertical="center"/>
    </xf>
    <xf numFmtId="0" fontId="2" fillId="0" borderId="0" xfId="7" applyFont="1" applyFill="1" applyBorder="1" applyAlignment="1">
      <alignment vertical="center"/>
    </xf>
    <xf numFmtId="3" fontId="2" fillId="0" borderId="0" xfId="7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Continuous" vertical="center"/>
    </xf>
    <xf numFmtId="3" fontId="14" fillId="0" borderId="0" xfId="7" applyNumberFormat="1" applyFont="1" applyBorder="1" applyAlignment="1">
      <alignment vertical="center"/>
    </xf>
    <xf numFmtId="3" fontId="4" fillId="0" borderId="0" xfId="1" applyNumberFormat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" fontId="7" fillId="0" borderId="0" xfId="1" applyNumberFormat="1" applyFont="1" applyBorder="1" applyAlignment="1" applyProtection="1">
      <alignment vertical="center" wrapText="1"/>
    </xf>
    <xf numFmtId="0" fontId="4" fillId="0" borderId="0" xfId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vertical="center"/>
    </xf>
  </cellXfs>
  <cellStyles count="19">
    <cellStyle name="Normal" xfId="0" builtinId="0"/>
    <cellStyle name="Normal 10 2" xfId="2"/>
    <cellStyle name="Normal 10 2 2" xfId="3"/>
    <cellStyle name="Normal 10 3" xfId="4"/>
    <cellStyle name="Normal 12 2" xfId="5"/>
    <cellStyle name="Normal 12 3" xfId="6"/>
    <cellStyle name="Normal 19" xfId="7"/>
    <cellStyle name="Normal 2" xfId="8"/>
    <cellStyle name="Normal 2 2" xfId="9"/>
    <cellStyle name="Normal 2 2 2" xfId="10"/>
    <cellStyle name="Normal 2 2 2 2" xfId="11"/>
    <cellStyle name="Normal 2 2 3" xfId="12"/>
    <cellStyle name="Normal 2 3" xfId="13"/>
    <cellStyle name="Normal 2 3 2" xfId="14"/>
    <cellStyle name="Normal 2 4" xfId="15"/>
    <cellStyle name="Normal 2 4 2" xfId="18"/>
    <cellStyle name="Normal 3 2" xfId="16"/>
    <cellStyle name="Normal 3 2 2" xfId="17"/>
    <cellStyle name="Normal_poblac9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26">
          <cell r="E26" t="str">
            <v>Posgrado</v>
          </cell>
          <cell r="F26">
            <v>30089</v>
          </cell>
        </row>
        <row r="27">
          <cell r="E27" t="str">
            <v>Licenciatura</v>
          </cell>
          <cell r="F27">
            <v>213004</v>
          </cell>
        </row>
        <row r="28">
          <cell r="E28" t="str">
            <v>Bachillerato</v>
          </cell>
          <cell r="F28">
            <v>112588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x caas"/>
    </sheetNames>
    <sheetDataSet>
      <sheetData sheetId="0">
        <row r="14">
          <cell r="C14" t="str">
            <v>Ciencias Físico Matemáticas e Ingenierías</v>
          </cell>
          <cell r="D14">
            <v>46172</v>
          </cell>
        </row>
        <row r="15">
          <cell r="C15" t="str">
            <v>Ciencias Biológicas, Químicas y de la Salud</v>
          </cell>
          <cell r="D15">
            <v>62237</v>
          </cell>
          <cell r="G15" t="str">
            <v>Ciencias físico matemáticas e ingenierías</v>
          </cell>
          <cell r="I15">
            <v>1706</v>
          </cell>
          <cell r="J15">
            <v>1089</v>
          </cell>
        </row>
        <row r="16">
          <cell r="C16" t="str">
            <v>Ciencias Sociales</v>
          </cell>
          <cell r="D16">
            <v>82866</v>
          </cell>
          <cell r="G16" t="str">
            <v>Ciencias biológicas, químicas y de la salud</v>
          </cell>
          <cell r="I16">
            <v>2555</v>
          </cell>
          <cell r="J16">
            <v>2404</v>
          </cell>
        </row>
        <row r="17">
          <cell r="C17" t="str">
            <v>Humanidades y Artes</v>
          </cell>
          <cell r="D17">
            <v>21729</v>
          </cell>
          <cell r="G17" t="str">
            <v>Ciencias sociales</v>
          </cell>
          <cell r="I17">
            <v>4171</v>
          </cell>
          <cell r="J17">
            <v>841</v>
          </cell>
        </row>
        <row r="18">
          <cell r="G18" t="str">
            <v>Humanidades y artes</v>
          </cell>
          <cell r="I18">
            <v>1248</v>
          </cell>
          <cell r="J18">
            <v>979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ingreso por sexo"/>
    </sheetNames>
    <sheetDataSet>
      <sheetData sheetId="0">
        <row r="7">
          <cell r="A7" t="str">
            <v>Total</v>
          </cell>
          <cell r="C7">
            <v>48.737628163337874</v>
          </cell>
          <cell r="E7">
            <v>51.262371836662126</v>
          </cell>
        </row>
        <row r="9">
          <cell r="A9" t="str">
            <v>Ciencias físico matemáticas e ingenierías</v>
          </cell>
          <cell r="C9">
            <v>66.816753926701566</v>
          </cell>
          <cell r="E9">
            <v>33.183246073298427</v>
          </cell>
        </row>
        <row r="10">
          <cell r="A10" t="str">
            <v>Ciencias biológicas, químicas y de la salud</v>
          </cell>
          <cell r="C10">
            <v>34.28548695098663</v>
          </cell>
          <cell r="E10">
            <v>65.714513049013362</v>
          </cell>
        </row>
        <row r="11">
          <cell r="A11" t="str">
            <v>Ciencias sociales</v>
          </cell>
          <cell r="C11">
            <v>48.09999226066094</v>
          </cell>
          <cell r="E11">
            <v>51.90000773933906</v>
          </cell>
        </row>
        <row r="12">
          <cell r="A12" t="str">
            <v>Humanidades y artes</v>
          </cell>
          <cell r="C12">
            <v>38.533695383855836</v>
          </cell>
          <cell r="E12">
            <v>61.466304616144164</v>
          </cell>
        </row>
        <row r="14">
          <cell r="A14" t="str">
            <v>Ciencias físico matemáticas e ingenierías</v>
          </cell>
          <cell r="C14">
            <v>74.17153996101365</v>
          </cell>
          <cell r="E14">
            <v>25.828460038986357</v>
          </cell>
        </row>
        <row r="15">
          <cell r="A15" t="str">
            <v>Ciencias biológicas, químicas y de la salud</v>
          </cell>
          <cell r="C15">
            <v>46.716316858496953</v>
          </cell>
          <cell r="E15">
            <v>53.283683141503047</v>
          </cell>
        </row>
        <row r="16">
          <cell r="A16" t="str">
            <v>Ciencias sociales</v>
          </cell>
          <cell r="C16">
            <v>51.565167899829255</v>
          </cell>
          <cell r="E16">
            <v>48.434832100170745</v>
          </cell>
        </row>
        <row r="17">
          <cell r="A17" t="str">
            <v>Humanidades y artes</v>
          </cell>
          <cell r="C17">
            <v>53.019145802650961</v>
          </cell>
          <cell r="E17">
            <v>46.980854197349039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 posgrado"/>
    </sheetNames>
    <sheetDataSet>
      <sheetData sheetId="0">
        <row r="19">
          <cell r="B19" t="str">
            <v>Especialización</v>
          </cell>
          <cell r="C19">
            <v>15096</v>
          </cell>
        </row>
        <row r="20">
          <cell r="B20" t="str">
            <v>Maestría</v>
          </cell>
          <cell r="C20">
            <v>9680</v>
          </cell>
        </row>
        <row r="21">
          <cell r="B21" t="str">
            <v>Doctorado</v>
          </cell>
          <cell r="C21">
            <v>5313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carreras"/>
    </sheetNames>
    <sheetDataSet>
      <sheetData sheetId="0">
        <row r="9">
          <cell r="C9" t="str">
            <v>Ingeniería Civil</v>
          </cell>
          <cell r="D9">
            <v>4583</v>
          </cell>
        </row>
        <row r="10">
          <cell r="C10" t="str">
            <v>Pedagogía</v>
          </cell>
          <cell r="D10">
            <v>5198</v>
          </cell>
        </row>
        <row r="11">
          <cell r="C11" t="str">
            <v>Enfermería</v>
          </cell>
          <cell r="D11">
            <v>5715</v>
          </cell>
        </row>
        <row r="12">
          <cell r="C12" t="str">
            <v>Biología</v>
          </cell>
          <cell r="D12">
            <v>5885</v>
          </cell>
        </row>
        <row r="13">
          <cell r="C13" t="str">
            <v>Medicina Veterinaria y Zootecnia</v>
          </cell>
          <cell r="D13">
            <v>6079</v>
          </cell>
        </row>
        <row r="14">
          <cell r="C14" t="str">
            <v>Relaciones Internacionales</v>
          </cell>
          <cell r="D14">
            <v>6517</v>
          </cell>
        </row>
        <row r="15">
          <cell r="C15" t="str">
            <v>Cirujano Dentista/Odontología</v>
          </cell>
          <cell r="D15">
            <v>6784</v>
          </cell>
        </row>
        <row r="16">
          <cell r="C16" t="str">
            <v>Ciencias de la Comunicaciòn y Periodismo</v>
          </cell>
          <cell r="D16">
            <v>8031</v>
          </cell>
        </row>
        <row r="17">
          <cell r="C17" t="str">
            <v>Economía</v>
          </cell>
          <cell r="D17">
            <v>8852</v>
          </cell>
        </row>
        <row r="18">
          <cell r="C18" t="str">
            <v>Administración</v>
          </cell>
          <cell r="D18">
            <v>8901</v>
          </cell>
        </row>
        <row r="19">
          <cell r="C19" t="str">
            <v>Arquitectura</v>
          </cell>
          <cell r="D19">
            <v>9638</v>
          </cell>
        </row>
        <row r="20">
          <cell r="C20" t="str">
            <v>Contaduría</v>
          </cell>
          <cell r="D20">
            <v>10145</v>
          </cell>
        </row>
        <row r="21">
          <cell r="C21" t="str">
            <v>Médico Cirujano</v>
          </cell>
          <cell r="D21">
            <v>11142</v>
          </cell>
        </row>
        <row r="22">
          <cell r="C22" t="str">
            <v>Psicología</v>
          </cell>
          <cell r="D22">
            <v>12727</v>
          </cell>
        </row>
        <row r="23">
          <cell r="C23" t="str">
            <v>Derecho</v>
          </cell>
          <cell r="D23">
            <v>25817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hillerato"/>
    </sheetNames>
    <sheetDataSet>
      <sheetData sheetId="0">
        <row r="30">
          <cell r="A30" t="str">
            <v>Plantel 9 Pedro de Alba</v>
          </cell>
          <cell r="B30">
            <v>5929</v>
          </cell>
        </row>
        <row r="31">
          <cell r="A31" t="str">
            <v>Plantel 8 Miguel E. Schulz</v>
          </cell>
          <cell r="B31">
            <v>5738</v>
          </cell>
        </row>
        <row r="32">
          <cell r="A32" t="str">
            <v>Plantel 7 Ezequiel A. Chávez</v>
          </cell>
          <cell r="B32">
            <v>6141</v>
          </cell>
        </row>
        <row r="33">
          <cell r="A33" t="str">
            <v>Plantel 6 Antonio Caso</v>
          </cell>
          <cell r="B33">
            <v>5220</v>
          </cell>
        </row>
        <row r="34">
          <cell r="A34" t="str">
            <v>Plantel 5 José Vasconcelos</v>
          </cell>
          <cell r="B34">
            <v>8997</v>
          </cell>
        </row>
        <row r="35">
          <cell r="A35" t="str">
            <v>Plantel 4 Vidal Castañeda y Nájera</v>
          </cell>
          <cell r="B35">
            <v>5351</v>
          </cell>
        </row>
        <row r="36">
          <cell r="A36" t="str">
            <v>Plantel 3 Justo Sierra</v>
          </cell>
          <cell r="B36">
            <v>4729</v>
          </cell>
        </row>
        <row r="37">
          <cell r="A37" t="str">
            <v>Plantel 2 Erasmo Castellanos Quinto</v>
          </cell>
          <cell r="B37">
            <v>5041</v>
          </cell>
        </row>
        <row r="38">
          <cell r="A38" t="str">
            <v>Plantel 1 Gabino Barreda</v>
          </cell>
          <cell r="B38">
            <v>4468</v>
          </cell>
        </row>
        <row r="44">
          <cell r="A44" t="str">
            <v>Plantel Vallejo</v>
          </cell>
          <cell r="B44">
            <v>11584</v>
          </cell>
        </row>
        <row r="45">
          <cell r="A45" t="str">
            <v>Plantel Sur</v>
          </cell>
          <cell r="B45">
            <v>11716</v>
          </cell>
        </row>
        <row r="46">
          <cell r="A46" t="str">
            <v>Plantel Oriente</v>
          </cell>
          <cell r="B46">
            <v>12216</v>
          </cell>
        </row>
        <row r="47">
          <cell r="A47" t="str">
            <v>Plantel Naucalpan</v>
          </cell>
          <cell r="B47">
            <v>11283</v>
          </cell>
        </row>
        <row r="48">
          <cell r="A48" t="str">
            <v>Plantel Azcapotzalco</v>
          </cell>
          <cell r="B48">
            <v>11842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63" style="20" customWidth="1"/>
    <col min="2" max="8" width="15.28515625" style="21" customWidth="1"/>
    <col min="9" max="16384" width="10.85546875" style="20"/>
  </cols>
  <sheetData>
    <row r="1" spans="1:10" ht="15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</row>
    <row r="2" spans="1:10" ht="15" customHeight="1" x14ac:dyDescent="0.2">
      <c r="A2" s="41" t="s">
        <v>61</v>
      </c>
      <c r="B2" s="41"/>
      <c r="C2" s="41"/>
      <c r="D2" s="41"/>
      <c r="E2" s="41"/>
      <c r="F2" s="41"/>
      <c r="G2" s="41"/>
      <c r="H2" s="41"/>
    </row>
    <row r="3" spans="1:10" ht="15" customHeight="1" x14ac:dyDescent="0.2">
      <c r="A3" s="38" t="s">
        <v>64</v>
      </c>
      <c r="B3" s="38"/>
      <c r="C3" s="38"/>
      <c r="D3" s="38"/>
      <c r="E3" s="38"/>
      <c r="F3" s="38"/>
      <c r="G3" s="38"/>
      <c r="H3" s="38"/>
    </row>
    <row r="4" spans="1:10" s="34" customFormat="1" ht="15.95" customHeight="1" x14ac:dyDescent="0.2">
      <c r="B4" s="36"/>
      <c r="C4" s="36"/>
      <c r="D4" s="36"/>
      <c r="E4" s="36"/>
      <c r="F4" s="36"/>
      <c r="G4" s="36"/>
      <c r="H4" s="36"/>
    </row>
    <row r="5" spans="1:10" s="34" customFormat="1" ht="15.95" customHeight="1" x14ac:dyDescent="0.2">
      <c r="A5" s="39" t="s">
        <v>60</v>
      </c>
      <c r="B5" s="42" t="s">
        <v>59</v>
      </c>
      <c r="C5" s="42"/>
      <c r="D5" s="42"/>
      <c r="E5" s="42" t="s">
        <v>8</v>
      </c>
      <c r="F5" s="42"/>
      <c r="G5" s="42"/>
      <c r="H5" s="10" t="s">
        <v>5</v>
      </c>
    </row>
    <row r="6" spans="1:10" s="34" customFormat="1" ht="15.95" customHeight="1" x14ac:dyDescent="0.2">
      <c r="A6" s="39"/>
      <c r="B6" s="11" t="s">
        <v>4</v>
      </c>
      <c r="C6" s="10" t="s">
        <v>3</v>
      </c>
      <c r="D6" s="10" t="s">
        <v>7</v>
      </c>
      <c r="E6" s="10" t="s">
        <v>4</v>
      </c>
      <c r="F6" s="10" t="s">
        <v>3</v>
      </c>
      <c r="G6" s="10" t="s">
        <v>2</v>
      </c>
      <c r="H6" s="10" t="s">
        <v>1</v>
      </c>
    </row>
    <row r="7" spans="1:10" s="34" customFormat="1" ht="9" customHeight="1" x14ac:dyDescent="0.2">
      <c r="B7" s="35"/>
      <c r="C7" s="35"/>
      <c r="D7" s="35"/>
      <c r="E7" s="35"/>
      <c r="F7" s="35"/>
      <c r="G7" s="35"/>
      <c r="H7" s="35"/>
    </row>
    <row r="8" spans="1:10" s="33" customFormat="1" ht="15" customHeight="1" x14ac:dyDescent="0.2">
      <c r="A8" s="25" t="s">
        <v>58</v>
      </c>
      <c r="B8" s="24">
        <f>+B9+B38+B61+B72+B75+B89+B109+B115+B118+B121</f>
        <v>2421</v>
      </c>
      <c r="C8" s="24">
        <f t="shared" ref="C8:G8" si="0">+C9+C38+C61+C72+C75+C89+C109+C115+C118+C121</f>
        <v>2789</v>
      </c>
      <c r="D8" s="24">
        <f t="shared" si="0"/>
        <v>5210</v>
      </c>
      <c r="E8" s="24">
        <f t="shared" si="0"/>
        <v>4780</v>
      </c>
      <c r="F8" s="24">
        <f t="shared" si="0"/>
        <v>6684</v>
      </c>
      <c r="G8" s="24">
        <f t="shared" si="0"/>
        <v>11464</v>
      </c>
      <c r="H8" s="24">
        <f>+H9+H38+H61+H72+H75+H89+H109+H115+H118+H121</f>
        <v>16674</v>
      </c>
      <c r="J8" s="37"/>
    </row>
    <row r="9" spans="1:10" ht="15" customHeight="1" x14ac:dyDescent="0.2">
      <c r="A9" s="28" t="s">
        <v>57</v>
      </c>
      <c r="B9" s="27">
        <f t="shared" ref="B9:H9" si="1">+B10+B12+B17+B21+B23+B25+B31+B33+B35</f>
        <v>1721</v>
      </c>
      <c r="C9" s="27">
        <f t="shared" si="1"/>
        <v>1725</v>
      </c>
      <c r="D9" s="27">
        <f t="shared" si="1"/>
        <v>3446</v>
      </c>
      <c r="E9" s="27">
        <f t="shared" si="1"/>
        <v>2771</v>
      </c>
      <c r="F9" s="27">
        <f t="shared" si="1"/>
        <v>3420</v>
      </c>
      <c r="G9" s="27">
        <f t="shared" si="1"/>
        <v>6191</v>
      </c>
      <c r="H9" s="27">
        <f t="shared" si="1"/>
        <v>9637</v>
      </c>
    </row>
    <row r="10" spans="1:10" ht="15" customHeight="1" x14ac:dyDescent="0.2">
      <c r="A10" s="15" t="s">
        <v>10</v>
      </c>
      <c r="B10" s="14">
        <f>B11</f>
        <v>5</v>
      </c>
      <c r="C10" s="14">
        <f>C11</f>
        <v>54</v>
      </c>
      <c r="D10" s="14">
        <f>D11</f>
        <v>59</v>
      </c>
      <c r="E10" s="14">
        <f>E11</f>
        <v>46</v>
      </c>
      <c r="F10" s="14">
        <f>F11</f>
        <v>234</v>
      </c>
      <c r="G10" s="14">
        <f t="shared" ref="G10:G41" si="2">SUM(E10:F10)</f>
        <v>280</v>
      </c>
      <c r="H10" s="14">
        <f t="shared" ref="H10:H42" si="3">SUM(D10,G10)</f>
        <v>339</v>
      </c>
    </row>
    <row r="11" spans="1:10" ht="15" customHeight="1" x14ac:dyDescent="0.2">
      <c r="A11" s="13" t="s">
        <v>22</v>
      </c>
      <c r="B11" s="12">
        <v>5</v>
      </c>
      <c r="C11" s="12">
        <v>54</v>
      </c>
      <c r="D11" s="12">
        <v>59</v>
      </c>
      <c r="E11" s="12">
        <v>46</v>
      </c>
      <c r="F11" s="12">
        <v>234</v>
      </c>
      <c r="G11" s="12">
        <v>280</v>
      </c>
      <c r="H11" s="12">
        <f t="shared" si="3"/>
        <v>339</v>
      </c>
    </row>
    <row r="12" spans="1:10" ht="15" customHeight="1" x14ac:dyDescent="0.2">
      <c r="A12" s="15" t="s">
        <v>40</v>
      </c>
      <c r="B12" s="14">
        <f>SUM(B13:B16)</f>
        <v>262</v>
      </c>
      <c r="C12" s="14">
        <f>SUM(C13:C16)</f>
        <v>248</v>
      </c>
      <c r="D12" s="14">
        <f>SUM(D13:D16)</f>
        <v>510</v>
      </c>
      <c r="E12" s="14">
        <f>SUM(E13:E16)</f>
        <v>584</v>
      </c>
      <c r="F12" s="14">
        <f>SUM(F13:F16)</f>
        <v>547</v>
      </c>
      <c r="G12" s="14">
        <f t="shared" si="2"/>
        <v>1131</v>
      </c>
      <c r="H12" s="14">
        <f t="shared" si="3"/>
        <v>1641</v>
      </c>
    </row>
    <row r="13" spans="1:10" ht="15" customHeight="1" x14ac:dyDescent="0.2">
      <c r="A13" s="13" t="s">
        <v>39</v>
      </c>
      <c r="B13" s="12">
        <v>77</v>
      </c>
      <c r="C13" s="12">
        <v>74</v>
      </c>
      <c r="D13" s="12">
        <v>151</v>
      </c>
      <c r="E13" s="12">
        <v>143</v>
      </c>
      <c r="F13" s="12">
        <v>156</v>
      </c>
      <c r="G13" s="12">
        <v>299</v>
      </c>
      <c r="H13" s="12">
        <f t="shared" si="3"/>
        <v>450</v>
      </c>
    </row>
    <row r="14" spans="1:10" ht="15" customHeight="1" x14ac:dyDescent="0.2">
      <c r="A14" s="13" t="s">
        <v>36</v>
      </c>
      <c r="B14" s="12">
        <v>81</v>
      </c>
      <c r="C14" s="12">
        <v>48</v>
      </c>
      <c r="D14" s="12">
        <v>129</v>
      </c>
      <c r="E14" s="12">
        <v>218</v>
      </c>
      <c r="F14" s="12">
        <v>121</v>
      </c>
      <c r="G14" s="12">
        <v>339</v>
      </c>
      <c r="H14" s="12">
        <f t="shared" si="3"/>
        <v>468</v>
      </c>
    </row>
    <row r="15" spans="1:10" ht="15" customHeight="1" x14ac:dyDescent="0.2">
      <c r="A15" s="13" t="s">
        <v>29</v>
      </c>
      <c r="B15" s="12">
        <v>75</v>
      </c>
      <c r="C15" s="12">
        <v>89</v>
      </c>
      <c r="D15" s="12">
        <v>164</v>
      </c>
      <c r="E15" s="12">
        <v>162</v>
      </c>
      <c r="F15" s="12">
        <v>174</v>
      </c>
      <c r="G15" s="12">
        <v>336</v>
      </c>
      <c r="H15" s="12">
        <f t="shared" si="3"/>
        <v>500</v>
      </c>
    </row>
    <row r="16" spans="1:10" ht="15" customHeight="1" x14ac:dyDescent="0.2">
      <c r="A16" s="13" t="s">
        <v>9</v>
      </c>
      <c r="B16" s="12">
        <v>29</v>
      </c>
      <c r="C16" s="12">
        <v>37</v>
      </c>
      <c r="D16" s="12">
        <v>66</v>
      </c>
      <c r="E16" s="12">
        <v>61</v>
      </c>
      <c r="F16" s="12">
        <v>96</v>
      </c>
      <c r="G16" s="12">
        <v>157</v>
      </c>
      <c r="H16" s="12">
        <f t="shared" si="3"/>
        <v>223</v>
      </c>
    </row>
    <row r="17" spans="1:8" ht="15" customHeight="1" x14ac:dyDescent="0.2">
      <c r="A17" s="15" t="s">
        <v>20</v>
      </c>
      <c r="B17" s="14">
        <f>SUM(B18:B20)</f>
        <v>359</v>
      </c>
      <c r="C17" s="14">
        <f>SUM(C18:C20)</f>
        <v>208</v>
      </c>
      <c r="D17" s="14">
        <f>SUM(D18:D20)</f>
        <v>567</v>
      </c>
      <c r="E17" s="14">
        <f>SUM(E18:E20)</f>
        <v>567</v>
      </c>
      <c r="F17" s="14">
        <f>SUM(F18:F20)</f>
        <v>335</v>
      </c>
      <c r="G17" s="14">
        <f t="shared" si="2"/>
        <v>902</v>
      </c>
      <c r="H17" s="14">
        <f t="shared" si="3"/>
        <v>1469</v>
      </c>
    </row>
    <row r="18" spans="1:8" ht="15" customHeight="1" x14ac:dyDescent="0.2">
      <c r="A18" s="13" t="s">
        <v>28</v>
      </c>
      <c r="B18" s="12">
        <v>136</v>
      </c>
      <c r="C18" s="12">
        <v>96</v>
      </c>
      <c r="D18" s="12">
        <v>232</v>
      </c>
      <c r="E18" s="12">
        <v>242</v>
      </c>
      <c r="F18" s="12">
        <v>163</v>
      </c>
      <c r="G18" s="12">
        <v>405</v>
      </c>
      <c r="H18" s="12">
        <f t="shared" si="3"/>
        <v>637</v>
      </c>
    </row>
    <row r="19" spans="1:8" s="29" customFormat="1" ht="15" customHeight="1" x14ac:dyDescent="0.2">
      <c r="A19" s="13" t="s">
        <v>27</v>
      </c>
      <c r="B19" s="12">
        <v>127</v>
      </c>
      <c r="C19" s="12">
        <v>99</v>
      </c>
      <c r="D19" s="12">
        <v>226</v>
      </c>
      <c r="E19" s="12">
        <v>153</v>
      </c>
      <c r="F19" s="12">
        <v>142</v>
      </c>
      <c r="G19" s="12">
        <v>295</v>
      </c>
      <c r="H19" s="12">
        <f t="shared" si="3"/>
        <v>521</v>
      </c>
    </row>
    <row r="20" spans="1:8" ht="15" customHeight="1" x14ac:dyDescent="0.2">
      <c r="A20" s="13" t="s">
        <v>49</v>
      </c>
      <c r="B20" s="12">
        <v>96</v>
      </c>
      <c r="C20" s="12">
        <v>13</v>
      </c>
      <c r="D20" s="12">
        <v>109</v>
      </c>
      <c r="E20" s="12">
        <v>172</v>
      </c>
      <c r="F20" s="12">
        <v>30</v>
      </c>
      <c r="G20" s="12">
        <v>202</v>
      </c>
      <c r="H20" s="12">
        <f t="shared" si="3"/>
        <v>311</v>
      </c>
    </row>
    <row r="21" spans="1:8" ht="15.75" customHeight="1" x14ac:dyDescent="0.2">
      <c r="A21" s="15" t="s">
        <v>19</v>
      </c>
      <c r="B21" s="14">
        <f>B22</f>
        <v>521</v>
      </c>
      <c r="C21" s="14">
        <f>C22</f>
        <v>497</v>
      </c>
      <c r="D21" s="14">
        <f>D22</f>
        <v>1018</v>
      </c>
      <c r="E21" s="14">
        <f>E22</f>
        <v>510</v>
      </c>
      <c r="F21" s="14">
        <f>F22</f>
        <v>382</v>
      </c>
      <c r="G21" s="14">
        <f t="shared" si="2"/>
        <v>892</v>
      </c>
      <c r="H21" s="14">
        <f t="shared" si="3"/>
        <v>1910</v>
      </c>
    </row>
    <row r="22" spans="1:8" ht="15" customHeight="1" x14ac:dyDescent="0.2">
      <c r="A22" s="13" t="s">
        <v>32</v>
      </c>
      <c r="B22" s="12">
        <v>521</v>
      </c>
      <c r="C22" s="12">
        <v>497</v>
      </c>
      <c r="D22" s="12">
        <v>1018</v>
      </c>
      <c r="E22" s="12">
        <v>510</v>
      </c>
      <c r="F22" s="12">
        <v>382</v>
      </c>
      <c r="G22" s="12">
        <v>892</v>
      </c>
      <c r="H22" s="12">
        <f t="shared" si="3"/>
        <v>1910</v>
      </c>
    </row>
    <row r="23" spans="1:8" ht="15" customHeight="1" x14ac:dyDescent="0.2">
      <c r="A23" s="15" t="s">
        <v>18</v>
      </c>
      <c r="B23" s="14">
        <f>B24</f>
        <v>151</v>
      </c>
      <c r="C23" s="14">
        <f>C24</f>
        <v>54</v>
      </c>
      <c r="D23" s="14">
        <f>D24</f>
        <v>205</v>
      </c>
      <c r="E23" s="14">
        <f>E24</f>
        <v>295</v>
      </c>
      <c r="F23" s="14">
        <f>F24</f>
        <v>106</v>
      </c>
      <c r="G23" s="14">
        <f t="shared" si="2"/>
        <v>401</v>
      </c>
      <c r="H23" s="14">
        <f t="shared" si="3"/>
        <v>606</v>
      </c>
    </row>
    <row r="24" spans="1:8" ht="15" customHeight="1" x14ac:dyDescent="0.2">
      <c r="A24" s="13" t="s">
        <v>31</v>
      </c>
      <c r="B24" s="12">
        <v>151</v>
      </c>
      <c r="C24" s="12">
        <v>54</v>
      </c>
      <c r="D24" s="12">
        <v>205</v>
      </c>
      <c r="E24" s="12">
        <v>295</v>
      </c>
      <c r="F24" s="12">
        <v>106</v>
      </c>
      <c r="G24" s="12">
        <v>401</v>
      </c>
      <c r="H24" s="12">
        <f t="shared" si="3"/>
        <v>606</v>
      </c>
    </row>
    <row r="25" spans="1:8" ht="15" customHeight="1" x14ac:dyDescent="0.2">
      <c r="A25" s="15" t="s">
        <v>15</v>
      </c>
      <c r="B25" s="14">
        <f>SUM(B26:B30)</f>
        <v>43</v>
      </c>
      <c r="C25" s="14">
        <f t="shared" ref="C25:E25" si="4">SUM(C26:C30)</f>
        <v>67</v>
      </c>
      <c r="D25" s="14">
        <f t="shared" si="4"/>
        <v>110</v>
      </c>
      <c r="E25" s="14">
        <f t="shared" si="4"/>
        <v>44</v>
      </c>
      <c r="F25" s="14">
        <f t="shared" ref="F25" si="5">SUM(F26:F30)</f>
        <v>89</v>
      </c>
      <c r="G25" s="14">
        <f t="shared" ref="G25" si="6">SUM(G26:G30)</f>
        <v>133</v>
      </c>
      <c r="H25" s="14">
        <f t="shared" si="3"/>
        <v>243</v>
      </c>
    </row>
    <row r="26" spans="1:8" ht="15" customHeight="1" x14ac:dyDescent="0.2">
      <c r="A26" s="13" t="s">
        <v>46</v>
      </c>
      <c r="B26" s="12">
        <v>1</v>
      </c>
      <c r="C26" s="12">
        <v>1</v>
      </c>
      <c r="D26" s="12">
        <v>2</v>
      </c>
      <c r="E26" s="12">
        <v>1</v>
      </c>
      <c r="F26" s="12">
        <v>4</v>
      </c>
      <c r="G26" s="12">
        <v>5</v>
      </c>
      <c r="H26" s="12">
        <f t="shared" si="3"/>
        <v>7</v>
      </c>
    </row>
    <row r="27" spans="1:8" ht="15" customHeight="1" x14ac:dyDescent="0.2">
      <c r="A27" s="13" t="s">
        <v>45</v>
      </c>
      <c r="B27" s="12">
        <v>28</v>
      </c>
      <c r="C27" s="12">
        <v>51</v>
      </c>
      <c r="D27" s="12">
        <v>79</v>
      </c>
      <c r="E27" s="12">
        <v>22</v>
      </c>
      <c r="F27" s="12">
        <v>56</v>
      </c>
      <c r="G27" s="12">
        <v>78</v>
      </c>
      <c r="H27" s="12">
        <f t="shared" si="3"/>
        <v>157</v>
      </c>
    </row>
    <row r="28" spans="1:8" ht="15" customHeight="1" x14ac:dyDescent="0.2">
      <c r="A28" s="13" t="s">
        <v>44</v>
      </c>
      <c r="B28" s="12">
        <v>0</v>
      </c>
      <c r="C28" s="12">
        <v>0</v>
      </c>
      <c r="D28" s="12">
        <v>0</v>
      </c>
      <c r="E28" s="12">
        <v>2</v>
      </c>
      <c r="F28" s="12">
        <v>2</v>
      </c>
      <c r="G28" s="12">
        <v>4</v>
      </c>
      <c r="H28" s="12">
        <f t="shared" si="3"/>
        <v>4</v>
      </c>
    </row>
    <row r="29" spans="1:8" ht="15" customHeight="1" x14ac:dyDescent="0.2">
      <c r="A29" s="13" t="s">
        <v>43</v>
      </c>
      <c r="B29" s="12">
        <v>13</v>
      </c>
      <c r="C29" s="12">
        <v>14</v>
      </c>
      <c r="D29" s="12">
        <v>27</v>
      </c>
      <c r="E29" s="12">
        <v>18</v>
      </c>
      <c r="F29" s="12">
        <v>24</v>
      </c>
      <c r="G29" s="12">
        <v>42</v>
      </c>
      <c r="H29" s="12">
        <f t="shared" si="3"/>
        <v>69</v>
      </c>
    </row>
    <row r="30" spans="1:8" ht="15" customHeight="1" x14ac:dyDescent="0.2">
      <c r="A30" s="13" t="s">
        <v>42</v>
      </c>
      <c r="B30" s="12">
        <v>1</v>
      </c>
      <c r="C30" s="12">
        <v>1</v>
      </c>
      <c r="D30" s="12">
        <v>2</v>
      </c>
      <c r="E30" s="12">
        <v>1</v>
      </c>
      <c r="F30" s="12">
        <v>3</v>
      </c>
      <c r="G30" s="12">
        <v>4</v>
      </c>
      <c r="H30" s="12">
        <f t="shared" si="3"/>
        <v>6</v>
      </c>
    </row>
    <row r="31" spans="1:8" ht="15" customHeight="1" x14ac:dyDescent="0.2">
      <c r="A31" s="15" t="s">
        <v>13</v>
      </c>
      <c r="B31" s="14">
        <f>B32</f>
        <v>61</v>
      </c>
      <c r="C31" s="14">
        <f>C32</f>
        <v>63</v>
      </c>
      <c r="D31" s="14">
        <f>D32</f>
        <v>124</v>
      </c>
      <c r="E31" s="14">
        <f>E32</f>
        <v>129</v>
      </c>
      <c r="F31" s="14">
        <f>F32</f>
        <v>154</v>
      </c>
      <c r="G31" s="14">
        <f t="shared" si="2"/>
        <v>283</v>
      </c>
      <c r="H31" s="14">
        <f t="shared" si="3"/>
        <v>407</v>
      </c>
    </row>
    <row r="32" spans="1:8" ht="15" customHeight="1" x14ac:dyDescent="0.2">
      <c r="A32" s="13" t="s">
        <v>26</v>
      </c>
      <c r="B32" s="12">
        <v>61</v>
      </c>
      <c r="C32" s="12">
        <v>63</v>
      </c>
      <c r="D32" s="12">
        <v>124</v>
      </c>
      <c r="E32" s="12">
        <v>129</v>
      </c>
      <c r="F32" s="12">
        <v>154</v>
      </c>
      <c r="G32" s="12">
        <v>283</v>
      </c>
      <c r="H32" s="12">
        <f t="shared" si="3"/>
        <v>407</v>
      </c>
    </row>
    <row r="33" spans="1:8" ht="15" customHeight="1" x14ac:dyDescent="0.2">
      <c r="A33" s="15" t="s">
        <v>12</v>
      </c>
      <c r="B33" s="14">
        <f>B34</f>
        <v>227</v>
      </c>
      <c r="C33" s="14">
        <f>C34</f>
        <v>293</v>
      </c>
      <c r="D33" s="14">
        <f>D34</f>
        <v>520</v>
      </c>
      <c r="E33" s="14">
        <f>E34</f>
        <v>418</v>
      </c>
      <c r="F33" s="14">
        <f>F34</f>
        <v>970</v>
      </c>
      <c r="G33" s="14">
        <f t="shared" si="2"/>
        <v>1388</v>
      </c>
      <c r="H33" s="14">
        <f t="shared" si="3"/>
        <v>1908</v>
      </c>
    </row>
    <row r="34" spans="1:8" ht="15" customHeight="1" x14ac:dyDescent="0.2">
      <c r="A34" s="13" t="s">
        <v>25</v>
      </c>
      <c r="B34" s="12">
        <v>227</v>
      </c>
      <c r="C34" s="12">
        <v>293</v>
      </c>
      <c r="D34" s="12">
        <v>520</v>
      </c>
      <c r="E34" s="12">
        <v>418</v>
      </c>
      <c r="F34" s="12">
        <v>970</v>
      </c>
      <c r="G34" s="12">
        <v>1388</v>
      </c>
      <c r="H34" s="12">
        <f t="shared" si="3"/>
        <v>1908</v>
      </c>
    </row>
    <row r="35" spans="1:8" ht="15" customHeight="1" x14ac:dyDescent="0.2">
      <c r="A35" s="15" t="s">
        <v>17</v>
      </c>
      <c r="B35" s="14">
        <f>+B36+B37</f>
        <v>92</v>
      </c>
      <c r="C35" s="14">
        <f>+C36+C37</f>
        <v>241</v>
      </c>
      <c r="D35" s="14">
        <f>+D36+D37</f>
        <v>333</v>
      </c>
      <c r="E35" s="14">
        <f>+E36+E37</f>
        <v>178</v>
      </c>
      <c r="F35" s="14">
        <f>+F36+F37</f>
        <v>603</v>
      </c>
      <c r="G35" s="14">
        <f t="shared" si="2"/>
        <v>781</v>
      </c>
      <c r="H35" s="14">
        <f t="shared" si="3"/>
        <v>1114</v>
      </c>
    </row>
    <row r="36" spans="1:8" ht="15" customHeight="1" x14ac:dyDescent="0.2">
      <c r="A36" s="13" t="s">
        <v>38</v>
      </c>
      <c r="B36" s="12">
        <v>25</v>
      </c>
      <c r="C36" s="12">
        <v>52</v>
      </c>
      <c r="D36" s="12">
        <v>77</v>
      </c>
      <c r="E36" s="12">
        <v>54</v>
      </c>
      <c r="F36" s="12">
        <v>91</v>
      </c>
      <c r="G36" s="12">
        <v>145</v>
      </c>
      <c r="H36" s="12">
        <f t="shared" si="3"/>
        <v>222</v>
      </c>
    </row>
    <row r="37" spans="1:8" ht="15" customHeight="1" x14ac:dyDescent="0.2">
      <c r="A37" s="13" t="s">
        <v>30</v>
      </c>
      <c r="B37" s="12">
        <v>67</v>
      </c>
      <c r="C37" s="12">
        <v>189</v>
      </c>
      <c r="D37" s="12">
        <v>256</v>
      </c>
      <c r="E37" s="12">
        <v>124</v>
      </c>
      <c r="F37" s="12">
        <v>512</v>
      </c>
      <c r="G37" s="12">
        <v>636</v>
      </c>
      <c r="H37" s="12">
        <f t="shared" si="3"/>
        <v>892</v>
      </c>
    </row>
    <row r="38" spans="1:8" ht="15" customHeight="1" x14ac:dyDescent="0.2">
      <c r="A38" s="28" t="s">
        <v>56</v>
      </c>
      <c r="B38" s="27">
        <f>+B39+B41+B46+B50+B52+B54+B56+B58</f>
        <v>359</v>
      </c>
      <c r="C38" s="27">
        <f>+C39+C41+C46+C50+C52+C54+C56+C58</f>
        <v>570</v>
      </c>
      <c r="D38" s="27">
        <f>+D39+D41+D46+D50+D52+D54+D56+D58</f>
        <v>929</v>
      </c>
      <c r="E38" s="27">
        <f>+E39+E41+E46+E50+E52+E54+E56+E58</f>
        <v>1261</v>
      </c>
      <c r="F38" s="27">
        <f>+F39+F41+F46+F50+F52+F54+F56+F58</f>
        <v>1951</v>
      </c>
      <c r="G38" s="27">
        <f t="shared" si="2"/>
        <v>3212</v>
      </c>
      <c r="H38" s="27">
        <f t="shared" si="3"/>
        <v>4141</v>
      </c>
    </row>
    <row r="39" spans="1:8" ht="15" customHeight="1" x14ac:dyDescent="0.2">
      <c r="A39" s="15" t="s">
        <v>10</v>
      </c>
      <c r="B39" s="14">
        <f>B40</f>
        <v>12</v>
      </c>
      <c r="C39" s="14">
        <f>C40</f>
        <v>61</v>
      </c>
      <c r="D39" s="14">
        <f>D40</f>
        <v>73</v>
      </c>
      <c r="E39" s="14">
        <f>E40</f>
        <v>30</v>
      </c>
      <c r="F39" s="14">
        <f>F40</f>
        <v>167</v>
      </c>
      <c r="G39" s="14">
        <f t="shared" si="2"/>
        <v>197</v>
      </c>
      <c r="H39" s="14">
        <f t="shared" si="3"/>
        <v>270</v>
      </c>
    </row>
    <row r="40" spans="1:8" ht="15" customHeight="1" x14ac:dyDescent="0.2">
      <c r="A40" s="13" t="s">
        <v>22</v>
      </c>
      <c r="B40" s="12">
        <v>12</v>
      </c>
      <c r="C40" s="12">
        <v>61</v>
      </c>
      <c r="D40" s="12">
        <v>73</v>
      </c>
      <c r="E40" s="12">
        <v>30</v>
      </c>
      <c r="F40" s="12">
        <v>167</v>
      </c>
      <c r="G40" s="12">
        <v>197</v>
      </c>
      <c r="H40" s="12">
        <f t="shared" si="3"/>
        <v>270</v>
      </c>
    </row>
    <row r="41" spans="1:8" ht="15" customHeight="1" x14ac:dyDescent="0.2">
      <c r="A41" s="15" t="s">
        <v>40</v>
      </c>
      <c r="B41" s="14">
        <f>+B42+B43+B44+B45</f>
        <v>102</v>
      </c>
      <c r="C41" s="14">
        <f>+C42+C43+C44+C45</f>
        <v>110</v>
      </c>
      <c r="D41" s="14">
        <f>+D42+D43+D44+D45</f>
        <v>212</v>
      </c>
      <c r="E41" s="14">
        <f>+E42+E43+E44+E45</f>
        <v>190</v>
      </c>
      <c r="F41" s="14">
        <f>+F42+F43+F44+F45</f>
        <v>204</v>
      </c>
      <c r="G41" s="14">
        <f t="shared" si="2"/>
        <v>394</v>
      </c>
      <c r="H41" s="14">
        <f t="shared" si="3"/>
        <v>606</v>
      </c>
    </row>
    <row r="42" spans="1:8" ht="15" customHeight="1" x14ac:dyDescent="0.2">
      <c r="A42" s="13" t="s">
        <v>39</v>
      </c>
      <c r="B42" s="12">
        <v>26</v>
      </c>
      <c r="C42" s="12">
        <v>35</v>
      </c>
      <c r="D42" s="12">
        <v>61</v>
      </c>
      <c r="E42" s="12">
        <v>62</v>
      </c>
      <c r="F42" s="12">
        <v>75</v>
      </c>
      <c r="G42" s="12">
        <v>137</v>
      </c>
      <c r="H42" s="12">
        <f t="shared" si="3"/>
        <v>198</v>
      </c>
    </row>
    <row r="43" spans="1:8" ht="15" customHeight="1" x14ac:dyDescent="0.2">
      <c r="A43" s="13" t="s">
        <v>36</v>
      </c>
      <c r="B43" s="12">
        <v>35</v>
      </c>
      <c r="C43" s="12">
        <v>25</v>
      </c>
      <c r="D43" s="12">
        <v>60</v>
      </c>
      <c r="E43" s="12">
        <v>51</v>
      </c>
      <c r="F43" s="12">
        <v>50</v>
      </c>
      <c r="G43" s="12">
        <v>101</v>
      </c>
      <c r="H43" s="12">
        <f t="shared" ref="H43:H75" si="7">SUM(D43,G43)</f>
        <v>161</v>
      </c>
    </row>
    <row r="44" spans="1:8" ht="15" customHeight="1" x14ac:dyDescent="0.2">
      <c r="A44" s="13" t="s">
        <v>29</v>
      </c>
      <c r="B44" s="12">
        <v>19</v>
      </c>
      <c r="C44" s="12">
        <v>22</v>
      </c>
      <c r="D44" s="12">
        <v>41</v>
      </c>
      <c r="E44" s="12">
        <v>44</v>
      </c>
      <c r="F44" s="12">
        <v>42</v>
      </c>
      <c r="G44" s="12">
        <v>86</v>
      </c>
      <c r="H44" s="12">
        <f t="shared" si="7"/>
        <v>127</v>
      </c>
    </row>
    <row r="45" spans="1:8" ht="15" customHeight="1" x14ac:dyDescent="0.2">
      <c r="A45" s="13" t="s">
        <v>9</v>
      </c>
      <c r="B45" s="12">
        <v>22</v>
      </c>
      <c r="C45" s="12">
        <v>28</v>
      </c>
      <c r="D45" s="12">
        <v>50</v>
      </c>
      <c r="E45" s="12">
        <v>33</v>
      </c>
      <c r="F45" s="12">
        <v>37</v>
      </c>
      <c r="G45" s="12">
        <v>70</v>
      </c>
      <c r="H45" s="12">
        <f t="shared" si="7"/>
        <v>120</v>
      </c>
    </row>
    <row r="46" spans="1:8" ht="15" customHeight="1" x14ac:dyDescent="0.2">
      <c r="A46" s="15" t="s">
        <v>20</v>
      </c>
      <c r="B46" s="14">
        <f>+B47+B48+B49</f>
        <v>71</v>
      </c>
      <c r="C46" s="14">
        <f>+C47+C48+C49</f>
        <v>55</v>
      </c>
      <c r="D46" s="14">
        <f>+D47+D48+D49</f>
        <v>126</v>
      </c>
      <c r="E46" s="14">
        <f>+E47+E48+E49</f>
        <v>429</v>
      </c>
      <c r="F46" s="14">
        <f>+F47+F48+F49</f>
        <v>419</v>
      </c>
      <c r="G46" s="14">
        <f t="shared" ref="G46:G58" si="8">SUM(E46:F46)</f>
        <v>848</v>
      </c>
      <c r="H46" s="14">
        <f t="shared" si="7"/>
        <v>974</v>
      </c>
    </row>
    <row r="47" spans="1:8" ht="15.75" customHeight="1" x14ac:dyDescent="0.2">
      <c r="A47" s="13" t="s">
        <v>28</v>
      </c>
      <c r="B47" s="12">
        <v>25</v>
      </c>
      <c r="C47" s="12">
        <v>17</v>
      </c>
      <c r="D47" s="12">
        <v>42</v>
      </c>
      <c r="E47" s="12">
        <v>171</v>
      </c>
      <c r="F47" s="12">
        <v>160</v>
      </c>
      <c r="G47" s="12">
        <v>331</v>
      </c>
      <c r="H47" s="12">
        <f t="shared" si="7"/>
        <v>373</v>
      </c>
    </row>
    <row r="48" spans="1:8" s="29" customFormat="1" ht="15" customHeight="1" x14ac:dyDescent="0.2">
      <c r="A48" s="13" t="s">
        <v>27</v>
      </c>
      <c r="B48" s="12">
        <v>32</v>
      </c>
      <c r="C48" s="12">
        <v>36</v>
      </c>
      <c r="D48" s="12">
        <v>68</v>
      </c>
      <c r="E48" s="12">
        <v>179</v>
      </c>
      <c r="F48" s="12">
        <v>244</v>
      </c>
      <c r="G48" s="12">
        <v>423</v>
      </c>
      <c r="H48" s="12">
        <f t="shared" si="7"/>
        <v>491</v>
      </c>
    </row>
    <row r="49" spans="1:8" ht="15" customHeight="1" x14ac:dyDescent="0.2">
      <c r="A49" s="13" t="s">
        <v>49</v>
      </c>
      <c r="B49" s="12">
        <v>14</v>
      </c>
      <c r="C49" s="12">
        <v>2</v>
      </c>
      <c r="D49" s="12">
        <v>16</v>
      </c>
      <c r="E49" s="12">
        <v>79</v>
      </c>
      <c r="F49" s="12">
        <v>15</v>
      </c>
      <c r="G49" s="12">
        <v>94</v>
      </c>
      <c r="H49" s="12">
        <f t="shared" si="7"/>
        <v>110</v>
      </c>
    </row>
    <row r="50" spans="1:8" ht="15" customHeight="1" x14ac:dyDescent="0.2">
      <c r="A50" s="15" t="s">
        <v>19</v>
      </c>
      <c r="B50" s="14">
        <f>B51</f>
        <v>0</v>
      </c>
      <c r="C50" s="14">
        <f>C51</f>
        <v>0</v>
      </c>
      <c r="D50" s="14">
        <f>D51</f>
        <v>0</v>
      </c>
      <c r="E50" s="14">
        <f>E51</f>
        <v>224</v>
      </c>
      <c r="F50" s="14">
        <f>F51</f>
        <v>205</v>
      </c>
      <c r="G50" s="14">
        <f t="shared" si="8"/>
        <v>429</v>
      </c>
      <c r="H50" s="14">
        <f t="shared" si="7"/>
        <v>429</v>
      </c>
    </row>
    <row r="51" spans="1:8" ht="15" customHeight="1" x14ac:dyDescent="0.2">
      <c r="A51" s="13" t="s">
        <v>32</v>
      </c>
      <c r="B51" s="12">
        <v>0</v>
      </c>
      <c r="C51" s="12">
        <v>0</v>
      </c>
      <c r="D51" s="12">
        <v>0</v>
      </c>
      <c r="E51" s="12">
        <v>224</v>
      </c>
      <c r="F51" s="12">
        <v>205</v>
      </c>
      <c r="G51" s="12">
        <v>429</v>
      </c>
      <c r="H51" s="12">
        <f t="shared" si="7"/>
        <v>429</v>
      </c>
    </row>
    <row r="52" spans="1:8" ht="15" customHeight="1" x14ac:dyDescent="0.2">
      <c r="A52" s="15" t="s">
        <v>18</v>
      </c>
      <c r="B52" s="14">
        <f>B53</f>
        <v>37</v>
      </c>
      <c r="C52" s="14">
        <f>C53</f>
        <v>16</v>
      </c>
      <c r="D52" s="14">
        <f>D53</f>
        <v>53</v>
      </c>
      <c r="E52" s="14">
        <f>E53</f>
        <v>91</v>
      </c>
      <c r="F52" s="14">
        <f>F53</f>
        <v>41</v>
      </c>
      <c r="G52" s="14">
        <f t="shared" si="8"/>
        <v>132</v>
      </c>
      <c r="H52" s="14">
        <f t="shared" si="7"/>
        <v>185</v>
      </c>
    </row>
    <row r="53" spans="1:8" ht="15" customHeight="1" x14ac:dyDescent="0.2">
      <c r="A53" s="13" t="s">
        <v>31</v>
      </c>
      <c r="B53" s="12">
        <v>37</v>
      </c>
      <c r="C53" s="12">
        <v>16</v>
      </c>
      <c r="D53" s="12">
        <v>53</v>
      </c>
      <c r="E53" s="12">
        <v>91</v>
      </c>
      <c r="F53" s="12">
        <v>41</v>
      </c>
      <c r="G53" s="12">
        <v>132</v>
      </c>
      <c r="H53" s="12">
        <f t="shared" si="7"/>
        <v>185</v>
      </c>
    </row>
    <row r="54" spans="1:8" ht="15" customHeight="1" x14ac:dyDescent="0.2">
      <c r="A54" s="32" t="s">
        <v>13</v>
      </c>
      <c r="B54" s="31">
        <f>B55</f>
        <v>19</v>
      </c>
      <c r="C54" s="31">
        <f>C55</f>
        <v>37</v>
      </c>
      <c r="D54" s="31">
        <f>D55</f>
        <v>56</v>
      </c>
      <c r="E54" s="31">
        <f>E55</f>
        <v>16</v>
      </c>
      <c r="F54" s="31">
        <f>F55</f>
        <v>22</v>
      </c>
      <c r="G54" s="14">
        <f t="shared" si="8"/>
        <v>38</v>
      </c>
      <c r="H54" s="14">
        <f t="shared" si="7"/>
        <v>94</v>
      </c>
    </row>
    <row r="55" spans="1:8" ht="15" customHeight="1" x14ac:dyDescent="0.2">
      <c r="A55" s="30" t="s">
        <v>26</v>
      </c>
      <c r="B55" s="5">
        <v>19</v>
      </c>
      <c r="C55" s="5">
        <v>37</v>
      </c>
      <c r="D55" s="12">
        <v>56</v>
      </c>
      <c r="E55" s="12">
        <v>16</v>
      </c>
      <c r="F55" s="12">
        <v>22</v>
      </c>
      <c r="G55" s="12">
        <v>38</v>
      </c>
      <c r="H55" s="12">
        <f t="shared" si="7"/>
        <v>94</v>
      </c>
    </row>
    <row r="56" spans="1:8" ht="15" customHeight="1" x14ac:dyDescent="0.2">
      <c r="A56" s="15" t="s">
        <v>12</v>
      </c>
      <c r="B56" s="14">
        <f>B57</f>
        <v>102</v>
      </c>
      <c r="C56" s="14">
        <f>C57</f>
        <v>220</v>
      </c>
      <c r="D56" s="14">
        <f>D57</f>
        <v>322</v>
      </c>
      <c r="E56" s="14">
        <f>E57</f>
        <v>240</v>
      </c>
      <c r="F56" s="14">
        <f>F57</f>
        <v>669</v>
      </c>
      <c r="G56" s="14">
        <f t="shared" si="8"/>
        <v>909</v>
      </c>
      <c r="H56" s="14">
        <f t="shared" si="7"/>
        <v>1231</v>
      </c>
    </row>
    <row r="57" spans="1:8" ht="15" customHeight="1" x14ac:dyDescent="0.2">
      <c r="A57" s="13" t="s">
        <v>25</v>
      </c>
      <c r="B57" s="12">
        <v>102</v>
      </c>
      <c r="C57" s="12">
        <v>220</v>
      </c>
      <c r="D57" s="12">
        <v>322</v>
      </c>
      <c r="E57" s="12">
        <v>240</v>
      </c>
      <c r="F57" s="12">
        <v>669</v>
      </c>
      <c r="G57" s="12">
        <v>909</v>
      </c>
      <c r="H57" s="12">
        <f t="shared" si="7"/>
        <v>1231</v>
      </c>
    </row>
    <row r="58" spans="1:8" ht="15" customHeight="1" x14ac:dyDescent="0.2">
      <c r="A58" s="15" t="s">
        <v>17</v>
      </c>
      <c r="B58" s="14">
        <f>+B59+B60</f>
        <v>16</v>
      </c>
      <c r="C58" s="14">
        <f>+C59+C60</f>
        <v>71</v>
      </c>
      <c r="D58" s="14">
        <f>+D59+D60</f>
        <v>87</v>
      </c>
      <c r="E58" s="14">
        <f>+E59+E60</f>
        <v>41</v>
      </c>
      <c r="F58" s="14">
        <f>+F59+F60</f>
        <v>224</v>
      </c>
      <c r="G58" s="14">
        <f t="shared" si="8"/>
        <v>265</v>
      </c>
      <c r="H58" s="14">
        <f t="shared" si="7"/>
        <v>352</v>
      </c>
    </row>
    <row r="59" spans="1:8" ht="15" customHeight="1" x14ac:dyDescent="0.2">
      <c r="A59" s="13" t="s">
        <v>38</v>
      </c>
      <c r="B59" s="12">
        <v>4</v>
      </c>
      <c r="C59" s="12">
        <v>11</v>
      </c>
      <c r="D59" s="12">
        <v>15</v>
      </c>
      <c r="E59" s="12">
        <v>11</v>
      </c>
      <c r="F59" s="12">
        <v>14</v>
      </c>
      <c r="G59" s="12">
        <v>25</v>
      </c>
      <c r="H59" s="12">
        <f t="shared" si="7"/>
        <v>40</v>
      </c>
    </row>
    <row r="60" spans="1:8" ht="15" customHeight="1" x14ac:dyDescent="0.2">
      <c r="A60" s="13" t="s">
        <v>30</v>
      </c>
      <c r="B60" s="12">
        <v>12</v>
      </c>
      <c r="C60" s="12">
        <v>60</v>
      </c>
      <c r="D60" s="12">
        <v>72</v>
      </c>
      <c r="E60" s="12">
        <v>30</v>
      </c>
      <c r="F60" s="12">
        <v>210</v>
      </c>
      <c r="G60" s="12">
        <v>240</v>
      </c>
      <c r="H60" s="12">
        <f t="shared" si="7"/>
        <v>312</v>
      </c>
    </row>
    <row r="61" spans="1:8" ht="15" customHeight="1" x14ac:dyDescent="0.2">
      <c r="A61" s="28" t="s">
        <v>66</v>
      </c>
      <c r="B61" s="27">
        <v>0</v>
      </c>
      <c r="C61" s="27">
        <v>0</v>
      </c>
      <c r="D61" s="27">
        <v>0</v>
      </c>
      <c r="E61" s="27">
        <v>16</v>
      </c>
      <c r="F61" s="27">
        <v>29</v>
      </c>
      <c r="G61" s="27">
        <v>45</v>
      </c>
      <c r="H61" s="14">
        <f t="shared" si="7"/>
        <v>45</v>
      </c>
    </row>
    <row r="62" spans="1:8" ht="15" customHeight="1" x14ac:dyDescent="0.2">
      <c r="A62" s="19" t="s">
        <v>67</v>
      </c>
      <c r="B62" s="27">
        <v>0</v>
      </c>
      <c r="C62" s="27">
        <v>0</v>
      </c>
      <c r="D62" s="27">
        <v>0</v>
      </c>
      <c r="E62" s="27">
        <v>0</v>
      </c>
      <c r="F62" s="27">
        <v>7</v>
      </c>
      <c r="G62" s="27">
        <v>7</v>
      </c>
      <c r="H62" s="14">
        <f t="shared" si="7"/>
        <v>7</v>
      </c>
    </row>
    <row r="63" spans="1:8" ht="15" customHeight="1" x14ac:dyDescent="0.2">
      <c r="A63" s="13" t="s">
        <v>22</v>
      </c>
      <c r="B63" s="12">
        <v>0</v>
      </c>
      <c r="C63" s="12">
        <v>0</v>
      </c>
      <c r="D63" s="12">
        <v>0</v>
      </c>
      <c r="E63" s="12">
        <v>0</v>
      </c>
      <c r="F63" s="12">
        <v>7</v>
      </c>
      <c r="G63" s="12">
        <v>7</v>
      </c>
      <c r="H63" s="12">
        <f t="shared" si="7"/>
        <v>7</v>
      </c>
    </row>
    <row r="64" spans="1:8" ht="15" customHeight="1" x14ac:dyDescent="0.2">
      <c r="A64" s="19" t="s">
        <v>68</v>
      </c>
      <c r="B64" s="27">
        <v>0</v>
      </c>
      <c r="C64" s="27">
        <v>0</v>
      </c>
      <c r="D64" s="27">
        <v>0</v>
      </c>
      <c r="E64" s="27">
        <v>7</v>
      </c>
      <c r="F64" s="27">
        <v>10</v>
      </c>
      <c r="G64" s="27">
        <v>17</v>
      </c>
      <c r="H64" s="14">
        <f t="shared" si="7"/>
        <v>17</v>
      </c>
    </row>
    <row r="65" spans="1:8" ht="15" customHeight="1" x14ac:dyDescent="0.2">
      <c r="A65" s="13" t="s">
        <v>28</v>
      </c>
      <c r="B65" s="12">
        <v>0</v>
      </c>
      <c r="C65" s="12">
        <v>0</v>
      </c>
      <c r="D65" s="12">
        <v>0</v>
      </c>
      <c r="E65" s="12">
        <v>3</v>
      </c>
      <c r="F65" s="12">
        <v>4</v>
      </c>
      <c r="G65" s="12">
        <v>7</v>
      </c>
      <c r="H65" s="12">
        <f t="shared" si="7"/>
        <v>7</v>
      </c>
    </row>
    <row r="66" spans="1:8" ht="15" customHeight="1" x14ac:dyDescent="0.2">
      <c r="A66" s="13" t="s">
        <v>27</v>
      </c>
      <c r="B66" s="12">
        <v>0</v>
      </c>
      <c r="C66" s="12">
        <v>0</v>
      </c>
      <c r="D66" s="12">
        <v>0</v>
      </c>
      <c r="E66" s="12">
        <v>1</v>
      </c>
      <c r="F66" s="12">
        <v>6</v>
      </c>
      <c r="G66" s="12">
        <v>7</v>
      </c>
      <c r="H66" s="12">
        <f t="shared" si="7"/>
        <v>7</v>
      </c>
    </row>
    <row r="67" spans="1:8" ht="15" customHeight="1" x14ac:dyDescent="0.2">
      <c r="A67" s="13" t="s">
        <v>49</v>
      </c>
      <c r="B67" s="12">
        <v>0</v>
      </c>
      <c r="C67" s="12">
        <v>0</v>
      </c>
      <c r="D67" s="12">
        <v>0</v>
      </c>
      <c r="E67" s="12">
        <v>3</v>
      </c>
      <c r="F67" s="12">
        <v>0</v>
      </c>
      <c r="G67" s="12">
        <v>3</v>
      </c>
      <c r="H67" s="12">
        <f t="shared" si="7"/>
        <v>3</v>
      </c>
    </row>
    <row r="68" spans="1:8" ht="15" customHeight="1" x14ac:dyDescent="0.2">
      <c r="A68" s="19" t="s">
        <v>69</v>
      </c>
      <c r="B68" s="27">
        <v>0</v>
      </c>
      <c r="C68" s="27">
        <v>0</v>
      </c>
      <c r="D68" s="27">
        <v>0</v>
      </c>
      <c r="E68" s="27">
        <v>9</v>
      </c>
      <c r="F68" s="27">
        <v>5</v>
      </c>
      <c r="G68" s="27">
        <v>14</v>
      </c>
      <c r="H68" s="14">
        <f t="shared" si="7"/>
        <v>14</v>
      </c>
    </row>
    <row r="69" spans="1:8" ht="15" customHeight="1" x14ac:dyDescent="0.2">
      <c r="A69" s="13" t="s">
        <v>32</v>
      </c>
      <c r="B69" s="12">
        <v>0</v>
      </c>
      <c r="C69" s="12">
        <v>0</v>
      </c>
      <c r="D69" s="12">
        <v>0</v>
      </c>
      <c r="E69" s="12">
        <v>9</v>
      </c>
      <c r="F69" s="12">
        <v>5</v>
      </c>
      <c r="G69" s="12">
        <v>14</v>
      </c>
      <c r="H69" s="12">
        <f t="shared" si="7"/>
        <v>14</v>
      </c>
    </row>
    <row r="70" spans="1:8" ht="15" customHeight="1" x14ac:dyDescent="0.2">
      <c r="A70" s="19" t="s">
        <v>12</v>
      </c>
      <c r="B70" s="27">
        <v>0</v>
      </c>
      <c r="C70" s="27">
        <v>0</v>
      </c>
      <c r="D70" s="27">
        <v>0</v>
      </c>
      <c r="E70" s="27">
        <v>0</v>
      </c>
      <c r="F70" s="27">
        <v>7</v>
      </c>
      <c r="G70" s="27">
        <v>7</v>
      </c>
      <c r="H70" s="14">
        <f t="shared" si="7"/>
        <v>7</v>
      </c>
    </row>
    <row r="71" spans="1:8" ht="15" customHeight="1" x14ac:dyDescent="0.2">
      <c r="A71" s="13" t="s">
        <v>25</v>
      </c>
      <c r="B71" s="12">
        <v>0</v>
      </c>
      <c r="C71" s="12">
        <v>0</v>
      </c>
      <c r="D71" s="12">
        <v>0</v>
      </c>
      <c r="E71" s="12">
        <v>0</v>
      </c>
      <c r="F71" s="12">
        <v>7</v>
      </c>
      <c r="G71" s="12">
        <v>7</v>
      </c>
      <c r="H71" s="12">
        <f t="shared" si="7"/>
        <v>7</v>
      </c>
    </row>
    <row r="72" spans="1:8" ht="15" customHeight="1" x14ac:dyDescent="0.2">
      <c r="A72" s="28" t="s">
        <v>70</v>
      </c>
      <c r="B72" s="27">
        <v>19</v>
      </c>
      <c r="C72" s="27">
        <v>27</v>
      </c>
      <c r="D72" s="27">
        <v>46</v>
      </c>
      <c r="E72" s="27">
        <v>0</v>
      </c>
      <c r="F72" s="27">
        <v>0</v>
      </c>
      <c r="G72" s="27">
        <v>0</v>
      </c>
      <c r="H72" s="14">
        <f t="shared" si="7"/>
        <v>46</v>
      </c>
    </row>
    <row r="73" spans="1:8" ht="15" customHeight="1" x14ac:dyDescent="0.2">
      <c r="A73" s="19" t="s">
        <v>24</v>
      </c>
      <c r="B73" s="27">
        <v>19</v>
      </c>
      <c r="C73" s="27">
        <v>27</v>
      </c>
      <c r="D73" s="27">
        <v>46</v>
      </c>
      <c r="E73" s="27">
        <v>0</v>
      </c>
      <c r="F73" s="27">
        <v>0</v>
      </c>
      <c r="G73" s="27">
        <v>0</v>
      </c>
      <c r="H73" s="14">
        <f t="shared" si="7"/>
        <v>46</v>
      </c>
    </row>
    <row r="74" spans="1:8" ht="15" customHeight="1" x14ac:dyDescent="0.2">
      <c r="A74" s="13" t="s">
        <v>23</v>
      </c>
      <c r="B74" s="12">
        <v>19</v>
      </c>
      <c r="C74" s="12">
        <v>27</v>
      </c>
      <c r="D74" s="12">
        <v>46</v>
      </c>
      <c r="E74" s="12">
        <v>0</v>
      </c>
      <c r="F74" s="12">
        <v>0</v>
      </c>
      <c r="G74" s="12">
        <v>0</v>
      </c>
      <c r="H74" s="12">
        <f t="shared" si="7"/>
        <v>46</v>
      </c>
    </row>
    <row r="75" spans="1:8" ht="15" customHeight="1" x14ac:dyDescent="0.2">
      <c r="A75" s="28" t="s">
        <v>55</v>
      </c>
      <c r="B75" s="27">
        <f t="shared" ref="B75:G75" si="9">+B76+B78+B81+B83+B85+B87</f>
        <v>79</v>
      </c>
      <c r="C75" s="27">
        <f t="shared" si="9"/>
        <v>158</v>
      </c>
      <c r="D75" s="27">
        <f t="shared" si="9"/>
        <v>237</v>
      </c>
      <c r="E75" s="27">
        <f t="shared" si="9"/>
        <v>183</v>
      </c>
      <c r="F75" s="27">
        <f t="shared" si="9"/>
        <v>397</v>
      </c>
      <c r="G75" s="27">
        <f t="shared" si="9"/>
        <v>580</v>
      </c>
      <c r="H75" s="14">
        <f t="shared" si="7"/>
        <v>817</v>
      </c>
    </row>
    <row r="76" spans="1:8" ht="15" customHeight="1" x14ac:dyDescent="0.2">
      <c r="A76" s="15" t="s">
        <v>10</v>
      </c>
      <c r="B76" s="14">
        <f>B77</f>
        <v>8</v>
      </c>
      <c r="C76" s="14">
        <f>C77</f>
        <v>21</v>
      </c>
      <c r="D76" s="14">
        <f>D77</f>
        <v>29</v>
      </c>
      <c r="E76" s="14">
        <f>E77</f>
        <v>3</v>
      </c>
      <c r="F76" s="14">
        <f>F77</f>
        <v>45</v>
      </c>
      <c r="G76" s="14">
        <f>SUM(E76:F76)</f>
        <v>48</v>
      </c>
      <c r="H76" s="14">
        <f t="shared" ref="H76:H111" si="10">SUM(D76,G76)</f>
        <v>77</v>
      </c>
    </row>
    <row r="77" spans="1:8" x14ac:dyDescent="0.2">
      <c r="A77" s="13" t="s">
        <v>22</v>
      </c>
      <c r="B77" s="12">
        <v>8</v>
      </c>
      <c r="C77" s="12">
        <v>21</v>
      </c>
      <c r="D77" s="12">
        <v>29</v>
      </c>
      <c r="E77" s="12">
        <v>3</v>
      </c>
      <c r="F77" s="12">
        <v>45</v>
      </c>
      <c r="G77" s="12">
        <v>48</v>
      </c>
      <c r="H77" s="12">
        <f t="shared" si="10"/>
        <v>77</v>
      </c>
    </row>
    <row r="78" spans="1:8" ht="15" customHeight="1" x14ac:dyDescent="0.2">
      <c r="A78" s="15" t="s">
        <v>40</v>
      </c>
      <c r="B78" s="14">
        <f t="shared" ref="B78:G78" si="11">+B79+B80</f>
        <v>23</v>
      </c>
      <c r="C78" s="14">
        <f t="shared" si="11"/>
        <v>24</v>
      </c>
      <c r="D78" s="14">
        <f t="shared" si="11"/>
        <v>47</v>
      </c>
      <c r="E78" s="14">
        <f t="shared" si="11"/>
        <v>48</v>
      </c>
      <c r="F78" s="14">
        <f t="shared" si="11"/>
        <v>52</v>
      </c>
      <c r="G78" s="14">
        <f t="shared" si="11"/>
        <v>100</v>
      </c>
      <c r="H78" s="14">
        <f t="shared" si="10"/>
        <v>147</v>
      </c>
    </row>
    <row r="79" spans="1:8" ht="15" customHeight="1" x14ac:dyDescent="0.2">
      <c r="A79" s="13" t="s">
        <v>39</v>
      </c>
      <c r="B79" s="12">
        <v>4</v>
      </c>
      <c r="C79" s="12">
        <v>9</v>
      </c>
      <c r="D79" s="12">
        <v>13</v>
      </c>
      <c r="E79" s="12">
        <v>12</v>
      </c>
      <c r="F79" s="12">
        <v>16</v>
      </c>
      <c r="G79" s="12">
        <v>28</v>
      </c>
      <c r="H79" s="12">
        <f t="shared" si="10"/>
        <v>41</v>
      </c>
    </row>
    <row r="80" spans="1:8" ht="15" customHeight="1" x14ac:dyDescent="0.2">
      <c r="A80" s="13" t="s">
        <v>36</v>
      </c>
      <c r="B80" s="12">
        <v>19</v>
      </c>
      <c r="C80" s="12">
        <v>15</v>
      </c>
      <c r="D80" s="12">
        <v>34</v>
      </c>
      <c r="E80" s="12">
        <v>36</v>
      </c>
      <c r="F80" s="12">
        <v>36</v>
      </c>
      <c r="G80" s="12">
        <v>72</v>
      </c>
      <c r="H80" s="12">
        <f t="shared" si="10"/>
        <v>106</v>
      </c>
    </row>
    <row r="81" spans="1:8" ht="15" customHeight="1" x14ac:dyDescent="0.2">
      <c r="A81" s="15" t="s">
        <v>19</v>
      </c>
      <c r="B81" s="14">
        <f t="shared" ref="B81:G81" si="12">B82</f>
        <v>0</v>
      </c>
      <c r="C81" s="14">
        <f t="shared" si="12"/>
        <v>0</v>
      </c>
      <c r="D81" s="14">
        <f t="shared" si="12"/>
        <v>0</v>
      </c>
      <c r="E81" s="14">
        <f t="shared" si="12"/>
        <v>51</v>
      </c>
      <c r="F81" s="14">
        <f t="shared" si="12"/>
        <v>44</v>
      </c>
      <c r="G81" s="14">
        <f t="shared" si="12"/>
        <v>95</v>
      </c>
      <c r="H81" s="14">
        <f t="shared" si="10"/>
        <v>95</v>
      </c>
    </row>
    <row r="82" spans="1:8" ht="15" customHeight="1" x14ac:dyDescent="0.2">
      <c r="A82" s="13" t="s">
        <v>32</v>
      </c>
      <c r="B82" s="12">
        <v>0</v>
      </c>
      <c r="C82" s="12">
        <v>0</v>
      </c>
      <c r="D82" s="12">
        <v>0</v>
      </c>
      <c r="E82" s="12">
        <v>51</v>
      </c>
      <c r="F82" s="12">
        <v>44</v>
      </c>
      <c r="G82" s="12">
        <v>95</v>
      </c>
      <c r="H82" s="12">
        <f t="shared" si="10"/>
        <v>95</v>
      </c>
    </row>
    <row r="83" spans="1:8" ht="15" customHeight="1" x14ac:dyDescent="0.2">
      <c r="A83" s="15" t="s">
        <v>13</v>
      </c>
      <c r="B83" s="14">
        <f>B84</f>
        <v>11</v>
      </c>
      <c r="C83" s="14">
        <f>C84</f>
        <v>17</v>
      </c>
      <c r="D83" s="14">
        <f>D84</f>
        <v>28</v>
      </c>
      <c r="E83" s="14">
        <f>E84</f>
        <v>8</v>
      </c>
      <c r="F83" s="14">
        <f>F84</f>
        <v>9</v>
      </c>
      <c r="G83" s="14">
        <f t="shared" ref="G83:G100" si="13">SUM(E83:F83)</f>
        <v>17</v>
      </c>
      <c r="H83" s="14">
        <f t="shared" si="10"/>
        <v>45</v>
      </c>
    </row>
    <row r="84" spans="1:8" ht="15" customHeight="1" x14ac:dyDescent="0.2">
      <c r="A84" s="13" t="s">
        <v>26</v>
      </c>
      <c r="B84" s="12">
        <v>11</v>
      </c>
      <c r="C84" s="12">
        <v>17</v>
      </c>
      <c r="D84" s="12">
        <v>28</v>
      </c>
      <c r="E84" s="12">
        <v>8</v>
      </c>
      <c r="F84" s="12">
        <v>9</v>
      </c>
      <c r="G84" s="12">
        <v>17</v>
      </c>
      <c r="H84" s="12">
        <f t="shared" si="10"/>
        <v>45</v>
      </c>
    </row>
    <row r="85" spans="1:8" s="29" customFormat="1" ht="15" customHeight="1" x14ac:dyDescent="0.2">
      <c r="A85" s="15" t="s">
        <v>12</v>
      </c>
      <c r="B85" s="14">
        <f>B86</f>
        <v>24</v>
      </c>
      <c r="C85" s="14">
        <f>C86</f>
        <v>66</v>
      </c>
      <c r="D85" s="14">
        <f>D86</f>
        <v>90</v>
      </c>
      <c r="E85" s="14">
        <f>E86</f>
        <v>49</v>
      </c>
      <c r="F85" s="14">
        <f>F86</f>
        <v>169</v>
      </c>
      <c r="G85" s="14">
        <f t="shared" si="13"/>
        <v>218</v>
      </c>
      <c r="H85" s="14">
        <f t="shared" si="10"/>
        <v>308</v>
      </c>
    </row>
    <row r="86" spans="1:8" ht="15" customHeight="1" x14ac:dyDescent="0.2">
      <c r="A86" s="13" t="s">
        <v>25</v>
      </c>
      <c r="B86" s="12">
        <v>24</v>
      </c>
      <c r="C86" s="12">
        <v>66</v>
      </c>
      <c r="D86" s="12">
        <v>90</v>
      </c>
      <c r="E86" s="12">
        <v>49</v>
      </c>
      <c r="F86" s="12">
        <v>169</v>
      </c>
      <c r="G86" s="12">
        <v>218</v>
      </c>
      <c r="H86" s="12">
        <f t="shared" si="10"/>
        <v>308</v>
      </c>
    </row>
    <row r="87" spans="1:8" ht="15" customHeight="1" x14ac:dyDescent="0.2">
      <c r="A87" s="15" t="s">
        <v>17</v>
      </c>
      <c r="B87" s="14">
        <f>B88</f>
        <v>13</v>
      </c>
      <c r="C87" s="14">
        <f>C88</f>
        <v>30</v>
      </c>
      <c r="D87" s="14">
        <f>D88</f>
        <v>43</v>
      </c>
      <c r="E87" s="14">
        <f>E88</f>
        <v>24</v>
      </c>
      <c r="F87" s="14">
        <f>F88</f>
        <v>78</v>
      </c>
      <c r="G87" s="14">
        <f t="shared" si="13"/>
        <v>102</v>
      </c>
      <c r="H87" s="14">
        <f t="shared" si="10"/>
        <v>145</v>
      </c>
    </row>
    <row r="88" spans="1:8" s="29" customFormat="1" ht="15" customHeight="1" x14ac:dyDescent="0.2">
      <c r="A88" s="13" t="s">
        <v>30</v>
      </c>
      <c r="B88" s="12">
        <v>13</v>
      </c>
      <c r="C88" s="12">
        <v>30</v>
      </c>
      <c r="D88" s="12">
        <v>43</v>
      </c>
      <c r="E88" s="12">
        <v>24</v>
      </c>
      <c r="F88" s="12">
        <v>78</v>
      </c>
      <c r="G88" s="12">
        <v>102</v>
      </c>
      <c r="H88" s="12">
        <f t="shared" si="10"/>
        <v>145</v>
      </c>
    </row>
    <row r="89" spans="1:8" ht="15" customHeight="1" x14ac:dyDescent="0.2">
      <c r="A89" s="28" t="s">
        <v>54</v>
      </c>
      <c r="B89" s="27">
        <f>+B90+B92+B96+B100+B102+B104+B106</f>
        <v>139</v>
      </c>
      <c r="C89" s="27">
        <f>+C90+C92+C96+C100+C102+C104+C106</f>
        <v>184</v>
      </c>
      <c r="D89" s="27">
        <f>+D90+D92+D96+D100+D102+D104+D106</f>
        <v>323</v>
      </c>
      <c r="E89" s="27">
        <f>+E90+E92+E96+E100+E102+E104+E106</f>
        <v>256</v>
      </c>
      <c r="F89" s="27">
        <f>+F90+F92+F96+F100+F102+F104+F106</f>
        <v>405</v>
      </c>
      <c r="G89" s="27">
        <f t="shared" si="13"/>
        <v>661</v>
      </c>
      <c r="H89" s="27">
        <f t="shared" si="10"/>
        <v>984</v>
      </c>
    </row>
    <row r="90" spans="1:8" ht="15" customHeight="1" x14ac:dyDescent="0.2">
      <c r="A90" s="15" t="s">
        <v>10</v>
      </c>
      <c r="B90" s="14">
        <f>B91</f>
        <v>1</v>
      </c>
      <c r="C90" s="14">
        <f>C91</f>
        <v>13</v>
      </c>
      <c r="D90" s="14">
        <f>D91</f>
        <v>14</v>
      </c>
      <c r="E90" s="14">
        <f>E91</f>
        <v>5</v>
      </c>
      <c r="F90" s="14">
        <f>F91</f>
        <v>56</v>
      </c>
      <c r="G90" s="14">
        <f t="shared" si="13"/>
        <v>61</v>
      </c>
      <c r="H90" s="14">
        <f t="shared" si="10"/>
        <v>75</v>
      </c>
    </row>
    <row r="91" spans="1:8" ht="15" customHeight="1" x14ac:dyDescent="0.2">
      <c r="A91" s="13" t="s">
        <v>22</v>
      </c>
      <c r="B91" s="12">
        <v>1</v>
      </c>
      <c r="C91" s="12">
        <v>13</v>
      </c>
      <c r="D91" s="12">
        <v>14</v>
      </c>
      <c r="E91" s="12">
        <v>5</v>
      </c>
      <c r="F91" s="12">
        <v>56</v>
      </c>
      <c r="G91" s="12">
        <v>61</v>
      </c>
      <c r="H91" s="12">
        <f t="shared" si="10"/>
        <v>75</v>
      </c>
    </row>
    <row r="92" spans="1:8" ht="15" customHeight="1" x14ac:dyDescent="0.2">
      <c r="A92" s="15" t="s">
        <v>40</v>
      </c>
      <c r="B92" s="14">
        <f>SUM(B93:B95)</f>
        <v>29</v>
      </c>
      <c r="C92" s="14">
        <f>SUM(C93:C95)</f>
        <v>49</v>
      </c>
      <c r="D92" s="14">
        <f>SUM(D93:D95)</f>
        <v>78</v>
      </c>
      <c r="E92" s="14">
        <f>SUM(E93:E95)</f>
        <v>43</v>
      </c>
      <c r="F92" s="14">
        <f>SUM(F93:F95)</f>
        <v>60</v>
      </c>
      <c r="G92" s="14">
        <f t="shared" si="13"/>
        <v>103</v>
      </c>
      <c r="H92" s="14">
        <f t="shared" si="10"/>
        <v>181</v>
      </c>
    </row>
    <row r="93" spans="1:8" ht="15" customHeight="1" x14ac:dyDescent="0.2">
      <c r="A93" s="13" t="s">
        <v>39</v>
      </c>
      <c r="B93" s="12">
        <v>8</v>
      </c>
      <c r="C93" s="12">
        <v>14</v>
      </c>
      <c r="D93" s="12">
        <v>22</v>
      </c>
      <c r="E93" s="12">
        <v>15</v>
      </c>
      <c r="F93" s="12">
        <v>15</v>
      </c>
      <c r="G93" s="12">
        <v>30</v>
      </c>
      <c r="H93" s="12">
        <f t="shared" si="10"/>
        <v>52</v>
      </c>
    </row>
    <row r="94" spans="1:8" ht="15" customHeight="1" x14ac:dyDescent="0.2">
      <c r="A94" s="13" t="s">
        <v>29</v>
      </c>
      <c r="B94" s="12">
        <v>11</v>
      </c>
      <c r="C94" s="12">
        <v>20</v>
      </c>
      <c r="D94" s="12">
        <v>31</v>
      </c>
      <c r="E94" s="12">
        <v>12</v>
      </c>
      <c r="F94" s="12">
        <v>24</v>
      </c>
      <c r="G94" s="12">
        <v>36</v>
      </c>
      <c r="H94" s="12">
        <f t="shared" si="10"/>
        <v>67</v>
      </c>
    </row>
    <row r="95" spans="1:8" ht="15" customHeight="1" x14ac:dyDescent="0.2">
      <c r="A95" s="13" t="s">
        <v>9</v>
      </c>
      <c r="B95" s="12">
        <v>10</v>
      </c>
      <c r="C95" s="12">
        <v>15</v>
      </c>
      <c r="D95" s="12">
        <v>25</v>
      </c>
      <c r="E95" s="12">
        <v>16</v>
      </c>
      <c r="F95" s="12">
        <v>21</v>
      </c>
      <c r="G95" s="12">
        <v>37</v>
      </c>
      <c r="H95" s="12">
        <f t="shared" si="10"/>
        <v>62</v>
      </c>
    </row>
    <row r="96" spans="1:8" ht="15" customHeight="1" x14ac:dyDescent="0.2">
      <c r="A96" s="15" t="s">
        <v>20</v>
      </c>
      <c r="B96" s="14">
        <f>+B97+B98+B99</f>
        <v>27</v>
      </c>
      <c r="C96" s="14">
        <f>+C97+C98+C99</f>
        <v>12</v>
      </c>
      <c r="D96" s="14">
        <f>+D97+D98+D99</f>
        <v>39</v>
      </c>
      <c r="E96" s="14">
        <f>+E97+E98+E99</f>
        <v>81</v>
      </c>
      <c r="F96" s="14">
        <f>+F97+F98+F99</f>
        <v>67</v>
      </c>
      <c r="G96" s="14">
        <f t="shared" si="13"/>
        <v>148</v>
      </c>
      <c r="H96" s="14">
        <f t="shared" si="10"/>
        <v>187</v>
      </c>
    </row>
    <row r="97" spans="1:8" ht="15" customHeight="1" x14ac:dyDescent="0.2">
      <c r="A97" s="13" t="s">
        <v>28</v>
      </c>
      <c r="B97" s="12">
        <v>11</v>
      </c>
      <c r="C97" s="12">
        <v>5</v>
      </c>
      <c r="D97" s="12">
        <v>16</v>
      </c>
      <c r="E97" s="12">
        <v>29</v>
      </c>
      <c r="F97" s="12">
        <v>31</v>
      </c>
      <c r="G97" s="12">
        <v>60</v>
      </c>
      <c r="H97" s="12">
        <f t="shared" si="10"/>
        <v>76</v>
      </c>
    </row>
    <row r="98" spans="1:8" ht="15" customHeight="1" x14ac:dyDescent="0.2">
      <c r="A98" s="13" t="s">
        <v>27</v>
      </c>
      <c r="B98" s="12">
        <v>10</v>
      </c>
      <c r="C98" s="12">
        <v>6</v>
      </c>
      <c r="D98" s="12">
        <v>16</v>
      </c>
      <c r="E98" s="12">
        <v>29</v>
      </c>
      <c r="F98" s="12">
        <v>33</v>
      </c>
      <c r="G98" s="12">
        <v>62</v>
      </c>
      <c r="H98" s="12">
        <f t="shared" si="10"/>
        <v>78</v>
      </c>
    </row>
    <row r="99" spans="1:8" ht="15" customHeight="1" x14ac:dyDescent="0.2">
      <c r="A99" s="13" t="s">
        <v>49</v>
      </c>
      <c r="B99" s="12">
        <v>6</v>
      </c>
      <c r="C99" s="12">
        <v>1</v>
      </c>
      <c r="D99" s="12">
        <v>7</v>
      </c>
      <c r="E99" s="12">
        <v>23</v>
      </c>
      <c r="F99" s="12">
        <v>3</v>
      </c>
      <c r="G99" s="12">
        <v>26</v>
      </c>
      <c r="H99" s="12">
        <f t="shared" si="10"/>
        <v>33</v>
      </c>
    </row>
    <row r="100" spans="1:8" s="29" customFormat="1" ht="15" customHeight="1" x14ac:dyDescent="0.2">
      <c r="A100" s="15" t="s">
        <v>18</v>
      </c>
      <c r="B100" s="14">
        <f>B101</f>
        <v>35</v>
      </c>
      <c r="C100" s="14">
        <f>C101</f>
        <v>18</v>
      </c>
      <c r="D100" s="14">
        <f>D101</f>
        <v>53</v>
      </c>
      <c r="E100" s="14">
        <f>E101</f>
        <v>63</v>
      </c>
      <c r="F100" s="14">
        <f>F101</f>
        <v>26</v>
      </c>
      <c r="G100" s="14">
        <f t="shared" si="13"/>
        <v>89</v>
      </c>
      <c r="H100" s="14">
        <f t="shared" si="10"/>
        <v>142</v>
      </c>
    </row>
    <row r="101" spans="1:8" ht="15" customHeight="1" x14ac:dyDescent="0.2">
      <c r="A101" s="13" t="s">
        <v>31</v>
      </c>
      <c r="B101" s="12">
        <v>35</v>
      </c>
      <c r="C101" s="12">
        <v>18</v>
      </c>
      <c r="D101" s="12">
        <v>53</v>
      </c>
      <c r="E101" s="12">
        <v>63</v>
      </c>
      <c r="F101" s="12">
        <v>26</v>
      </c>
      <c r="G101" s="12">
        <v>89</v>
      </c>
      <c r="H101" s="12">
        <f t="shared" si="10"/>
        <v>142</v>
      </c>
    </row>
    <row r="102" spans="1:8" ht="15" customHeight="1" x14ac:dyDescent="0.2">
      <c r="A102" s="15" t="s">
        <v>13</v>
      </c>
      <c r="B102" s="14">
        <f>B103</f>
        <v>7</v>
      </c>
      <c r="C102" s="14">
        <f t="shared" ref="C102:G102" si="14">C103</f>
        <v>7</v>
      </c>
      <c r="D102" s="14">
        <f t="shared" si="14"/>
        <v>14</v>
      </c>
      <c r="E102" s="14">
        <f t="shared" si="14"/>
        <v>10</v>
      </c>
      <c r="F102" s="14">
        <f t="shared" si="14"/>
        <v>10</v>
      </c>
      <c r="G102" s="14">
        <f t="shared" si="14"/>
        <v>20</v>
      </c>
      <c r="H102" s="14">
        <f t="shared" si="10"/>
        <v>34</v>
      </c>
    </row>
    <row r="103" spans="1:8" ht="15" customHeight="1" x14ac:dyDescent="0.2">
      <c r="A103" s="13" t="s">
        <v>26</v>
      </c>
      <c r="B103" s="12">
        <v>7</v>
      </c>
      <c r="C103" s="12">
        <v>7</v>
      </c>
      <c r="D103" s="12">
        <v>14</v>
      </c>
      <c r="E103" s="12">
        <v>10</v>
      </c>
      <c r="F103" s="12">
        <v>10</v>
      </c>
      <c r="G103" s="12">
        <v>20</v>
      </c>
      <c r="H103" s="12">
        <f t="shared" si="10"/>
        <v>34</v>
      </c>
    </row>
    <row r="104" spans="1:8" ht="15" customHeight="1" x14ac:dyDescent="0.2">
      <c r="A104" s="15" t="s">
        <v>12</v>
      </c>
      <c r="B104" s="14">
        <f>B105</f>
        <v>20</v>
      </c>
      <c r="C104" s="14">
        <f>C105</f>
        <v>57</v>
      </c>
      <c r="D104" s="14">
        <f>D105</f>
        <v>77</v>
      </c>
      <c r="E104" s="14">
        <f>E105</f>
        <v>29</v>
      </c>
      <c r="F104" s="14">
        <f>F105</f>
        <v>122</v>
      </c>
      <c r="G104" s="14">
        <f>SUM(E104:F104)</f>
        <v>151</v>
      </c>
      <c r="H104" s="14">
        <f t="shared" si="10"/>
        <v>228</v>
      </c>
    </row>
    <row r="105" spans="1:8" ht="15" customHeight="1" x14ac:dyDescent="0.2">
      <c r="A105" s="13" t="s">
        <v>25</v>
      </c>
      <c r="B105" s="12">
        <v>20</v>
      </c>
      <c r="C105" s="12">
        <v>57</v>
      </c>
      <c r="D105" s="12">
        <v>77</v>
      </c>
      <c r="E105" s="12">
        <v>29</v>
      </c>
      <c r="F105" s="12">
        <v>122</v>
      </c>
      <c r="G105" s="12">
        <v>151</v>
      </c>
      <c r="H105" s="12">
        <f t="shared" si="10"/>
        <v>228</v>
      </c>
    </row>
    <row r="106" spans="1:8" ht="15" customHeight="1" x14ac:dyDescent="0.2">
      <c r="A106" s="15" t="s">
        <v>17</v>
      </c>
      <c r="B106" s="14">
        <f>B107+B108</f>
        <v>20</v>
      </c>
      <c r="C106" s="14">
        <f>C107+C108</f>
        <v>28</v>
      </c>
      <c r="D106" s="14">
        <f>D107+D108</f>
        <v>48</v>
      </c>
      <c r="E106" s="14">
        <f>E107+E108</f>
        <v>25</v>
      </c>
      <c r="F106" s="14">
        <f>F107+F108</f>
        <v>64</v>
      </c>
      <c r="G106" s="14">
        <f>SUM(E106:F106)</f>
        <v>89</v>
      </c>
      <c r="H106" s="14">
        <f t="shared" si="10"/>
        <v>137</v>
      </c>
    </row>
    <row r="107" spans="1:8" ht="15" customHeight="1" x14ac:dyDescent="0.2">
      <c r="A107" s="13" t="s">
        <v>38</v>
      </c>
      <c r="B107" s="12">
        <v>5</v>
      </c>
      <c r="C107" s="12">
        <v>4</v>
      </c>
      <c r="D107" s="12">
        <v>9</v>
      </c>
      <c r="E107" s="12">
        <v>8</v>
      </c>
      <c r="F107" s="12">
        <v>19</v>
      </c>
      <c r="G107" s="12">
        <v>27</v>
      </c>
      <c r="H107" s="12">
        <f t="shared" si="10"/>
        <v>36</v>
      </c>
    </row>
    <row r="108" spans="1:8" ht="15" customHeight="1" x14ac:dyDescent="0.2">
      <c r="A108" s="13" t="s">
        <v>30</v>
      </c>
      <c r="B108" s="12">
        <v>15</v>
      </c>
      <c r="C108" s="12">
        <v>24</v>
      </c>
      <c r="D108" s="12">
        <v>39</v>
      </c>
      <c r="E108" s="12">
        <v>17</v>
      </c>
      <c r="F108" s="12">
        <v>45</v>
      </c>
      <c r="G108" s="12">
        <v>62</v>
      </c>
      <c r="H108" s="12">
        <f t="shared" si="10"/>
        <v>101</v>
      </c>
    </row>
    <row r="109" spans="1:8" s="29" customFormat="1" ht="15" customHeight="1" x14ac:dyDescent="0.2">
      <c r="A109" s="28" t="s">
        <v>53</v>
      </c>
      <c r="B109" s="27">
        <f>SUM(B110,B112)</f>
        <v>0</v>
      </c>
      <c r="C109" s="27">
        <f t="shared" ref="C109:G109" si="15">SUM(C110,C112)</f>
        <v>0</v>
      </c>
      <c r="D109" s="27">
        <f t="shared" si="15"/>
        <v>0</v>
      </c>
      <c r="E109" s="27">
        <f t="shared" si="15"/>
        <v>23</v>
      </c>
      <c r="F109" s="27">
        <f t="shared" si="15"/>
        <v>91</v>
      </c>
      <c r="G109" s="27">
        <f t="shared" si="15"/>
        <v>114</v>
      </c>
      <c r="H109" s="14">
        <f t="shared" si="10"/>
        <v>114</v>
      </c>
    </row>
    <row r="110" spans="1:8" s="29" customFormat="1" ht="15" customHeight="1" x14ac:dyDescent="0.2">
      <c r="A110" s="19" t="s">
        <v>67</v>
      </c>
      <c r="B110" s="27">
        <v>0</v>
      </c>
      <c r="C110" s="27">
        <v>0</v>
      </c>
      <c r="D110" s="27">
        <v>0</v>
      </c>
      <c r="E110" s="27">
        <v>2</v>
      </c>
      <c r="F110" s="27">
        <v>9</v>
      </c>
      <c r="G110" s="27">
        <v>11</v>
      </c>
      <c r="H110" s="14">
        <f t="shared" si="10"/>
        <v>11</v>
      </c>
    </row>
    <row r="111" spans="1:8" s="29" customFormat="1" ht="15" customHeight="1" x14ac:dyDescent="0.2">
      <c r="A111" s="13" t="s">
        <v>22</v>
      </c>
      <c r="B111" s="12">
        <v>0</v>
      </c>
      <c r="C111" s="12">
        <v>0</v>
      </c>
      <c r="D111" s="12">
        <v>0</v>
      </c>
      <c r="E111" s="12">
        <v>2</v>
      </c>
      <c r="F111" s="12">
        <v>9</v>
      </c>
      <c r="G111" s="12">
        <v>11</v>
      </c>
      <c r="H111" s="12">
        <f t="shared" si="10"/>
        <v>11</v>
      </c>
    </row>
    <row r="112" spans="1:8" ht="15" customHeight="1" x14ac:dyDescent="0.2">
      <c r="A112" s="15" t="s">
        <v>17</v>
      </c>
      <c r="B112" s="14">
        <f>+B113+B114</f>
        <v>0</v>
      </c>
      <c r="C112" s="14">
        <f>+C113+C114</f>
        <v>0</v>
      </c>
      <c r="D112" s="14">
        <f>+D113+D114</f>
        <v>0</v>
      </c>
      <c r="E112" s="14">
        <f>+E113+E114</f>
        <v>21</v>
      </c>
      <c r="F112" s="14">
        <f>+F113+F114</f>
        <v>82</v>
      </c>
      <c r="G112" s="14">
        <f>SUM(E112:F112)</f>
        <v>103</v>
      </c>
      <c r="H112" s="14">
        <f t="shared" ref="H112:H117" si="16">SUM(D112,G112)</f>
        <v>103</v>
      </c>
    </row>
    <row r="113" spans="1:8" ht="15" customHeight="1" x14ac:dyDescent="0.2">
      <c r="A113" s="13" t="s">
        <v>38</v>
      </c>
      <c r="B113" s="12">
        <v>0</v>
      </c>
      <c r="C113" s="12">
        <v>0</v>
      </c>
      <c r="D113" s="12">
        <v>0</v>
      </c>
      <c r="E113" s="12">
        <v>7</v>
      </c>
      <c r="F113" s="12">
        <v>5</v>
      </c>
      <c r="G113" s="12">
        <v>12</v>
      </c>
      <c r="H113" s="12">
        <f t="shared" si="16"/>
        <v>12</v>
      </c>
    </row>
    <row r="114" spans="1:8" s="29" customFormat="1" ht="15" customHeight="1" x14ac:dyDescent="0.2">
      <c r="A114" s="13" t="s">
        <v>30</v>
      </c>
      <c r="B114" s="12">
        <v>0</v>
      </c>
      <c r="C114" s="12">
        <v>0</v>
      </c>
      <c r="D114" s="12">
        <v>0</v>
      </c>
      <c r="E114" s="12">
        <v>14</v>
      </c>
      <c r="F114" s="12">
        <v>77</v>
      </c>
      <c r="G114" s="12">
        <v>91</v>
      </c>
      <c r="H114" s="12">
        <f t="shared" si="16"/>
        <v>91</v>
      </c>
    </row>
    <row r="115" spans="1:8" ht="15" customHeight="1" x14ac:dyDescent="0.2">
      <c r="A115" s="28" t="s">
        <v>52</v>
      </c>
      <c r="B115" s="27">
        <f t="shared" ref="B115:G115" si="17">B116</f>
        <v>0</v>
      </c>
      <c r="C115" s="27">
        <f t="shared" si="17"/>
        <v>0</v>
      </c>
      <c r="D115" s="27">
        <f t="shared" si="17"/>
        <v>0</v>
      </c>
      <c r="E115" s="27">
        <f t="shared" si="17"/>
        <v>32</v>
      </c>
      <c r="F115" s="27">
        <f t="shared" si="17"/>
        <v>27</v>
      </c>
      <c r="G115" s="27">
        <f t="shared" si="17"/>
        <v>59</v>
      </c>
      <c r="H115" s="14">
        <f t="shared" si="16"/>
        <v>59</v>
      </c>
    </row>
    <row r="116" spans="1:8" ht="15" customHeight="1" x14ac:dyDescent="0.2">
      <c r="A116" s="15" t="s">
        <v>19</v>
      </c>
      <c r="B116" s="14">
        <f>B117</f>
        <v>0</v>
      </c>
      <c r="C116" s="14">
        <f>C117</f>
        <v>0</v>
      </c>
      <c r="D116" s="14">
        <f>D117</f>
        <v>0</v>
      </c>
      <c r="E116" s="14">
        <f>E117</f>
        <v>32</v>
      </c>
      <c r="F116" s="14">
        <f>F117</f>
        <v>27</v>
      </c>
      <c r="G116" s="14">
        <f>SUM(E116:F116)</f>
        <v>59</v>
      </c>
      <c r="H116" s="14">
        <f t="shared" si="16"/>
        <v>59</v>
      </c>
    </row>
    <row r="117" spans="1:8" ht="15" customHeight="1" x14ac:dyDescent="0.2">
      <c r="A117" s="13" t="s">
        <v>32</v>
      </c>
      <c r="B117" s="12">
        <v>0</v>
      </c>
      <c r="C117" s="12">
        <v>0</v>
      </c>
      <c r="D117" s="12">
        <v>0</v>
      </c>
      <c r="E117" s="12">
        <v>32</v>
      </c>
      <c r="F117" s="12">
        <v>27</v>
      </c>
      <c r="G117" s="12">
        <v>59</v>
      </c>
      <c r="H117" s="12">
        <f t="shared" si="16"/>
        <v>59</v>
      </c>
    </row>
    <row r="118" spans="1:8" ht="15" customHeight="1" x14ac:dyDescent="0.2">
      <c r="A118" s="28" t="s">
        <v>63</v>
      </c>
      <c r="B118" s="27">
        <f>B119</f>
        <v>0</v>
      </c>
      <c r="C118" s="27">
        <f t="shared" ref="C118:H119" si="18">C119</f>
        <v>0</v>
      </c>
      <c r="D118" s="27">
        <f t="shared" si="18"/>
        <v>0</v>
      </c>
      <c r="E118" s="27">
        <f t="shared" si="18"/>
        <v>0</v>
      </c>
      <c r="F118" s="27">
        <f t="shared" si="18"/>
        <v>3</v>
      </c>
      <c r="G118" s="27">
        <f t="shared" si="18"/>
        <v>3</v>
      </c>
      <c r="H118" s="27">
        <f t="shared" si="18"/>
        <v>3</v>
      </c>
    </row>
    <row r="119" spans="1:8" ht="15" customHeight="1" x14ac:dyDescent="0.2">
      <c r="A119" s="15" t="s">
        <v>17</v>
      </c>
      <c r="B119" s="14">
        <f>B120</f>
        <v>0</v>
      </c>
      <c r="C119" s="14">
        <f t="shared" si="18"/>
        <v>0</v>
      </c>
      <c r="D119" s="14">
        <f t="shared" si="18"/>
        <v>0</v>
      </c>
      <c r="E119" s="14">
        <f t="shared" si="18"/>
        <v>0</v>
      </c>
      <c r="F119" s="14">
        <f t="shared" si="18"/>
        <v>3</v>
      </c>
      <c r="G119" s="14">
        <f t="shared" si="18"/>
        <v>3</v>
      </c>
      <c r="H119" s="14">
        <f t="shared" si="18"/>
        <v>3</v>
      </c>
    </row>
    <row r="120" spans="1:8" ht="15" customHeight="1" x14ac:dyDescent="0.2">
      <c r="A120" s="13" t="s">
        <v>38</v>
      </c>
      <c r="B120" s="12">
        <v>0</v>
      </c>
      <c r="C120" s="12">
        <v>0</v>
      </c>
      <c r="D120" s="12">
        <v>0</v>
      </c>
      <c r="E120" s="12">
        <v>0</v>
      </c>
      <c r="F120" s="12">
        <v>3</v>
      </c>
      <c r="G120" s="12">
        <v>3</v>
      </c>
      <c r="H120" s="12">
        <f>SUM(D120,G120)</f>
        <v>3</v>
      </c>
    </row>
    <row r="121" spans="1:8" ht="15" customHeight="1" x14ac:dyDescent="0.2">
      <c r="A121" s="28" t="s">
        <v>51</v>
      </c>
      <c r="B121" s="27">
        <f t="shared" ref="B121:G121" si="19">+B122+B124+B127+B131+B133+B135+B137</f>
        <v>104</v>
      </c>
      <c r="C121" s="27">
        <f t="shared" si="19"/>
        <v>125</v>
      </c>
      <c r="D121" s="27">
        <f t="shared" si="19"/>
        <v>229</v>
      </c>
      <c r="E121" s="27">
        <f t="shared" si="19"/>
        <v>238</v>
      </c>
      <c r="F121" s="27">
        <f t="shared" si="19"/>
        <v>361</v>
      </c>
      <c r="G121" s="27">
        <f t="shared" si="19"/>
        <v>599</v>
      </c>
      <c r="H121" s="14">
        <f t="shared" ref="H121:H154" si="20">SUM(D121,G121)</f>
        <v>828</v>
      </c>
    </row>
    <row r="122" spans="1:8" ht="15" customHeight="1" x14ac:dyDescent="0.2">
      <c r="A122" s="15" t="s">
        <v>10</v>
      </c>
      <c r="B122" s="14">
        <f>B123</f>
        <v>5</v>
      </c>
      <c r="C122" s="14">
        <f>C123</f>
        <v>21</v>
      </c>
      <c r="D122" s="14">
        <f>D123</f>
        <v>26</v>
      </c>
      <c r="E122" s="14">
        <f>E123</f>
        <v>2</v>
      </c>
      <c r="F122" s="14">
        <f>F123</f>
        <v>33</v>
      </c>
      <c r="G122" s="14">
        <f t="shared" ref="G122:G137" si="21">SUM(E122:F122)</f>
        <v>35</v>
      </c>
      <c r="H122" s="14">
        <f t="shared" si="20"/>
        <v>61</v>
      </c>
    </row>
    <row r="123" spans="1:8" ht="15" customHeight="1" x14ac:dyDescent="0.2">
      <c r="A123" s="13" t="s">
        <v>22</v>
      </c>
      <c r="B123" s="12">
        <v>5</v>
      </c>
      <c r="C123" s="12">
        <v>21</v>
      </c>
      <c r="D123" s="12">
        <v>26</v>
      </c>
      <c r="E123" s="12">
        <v>2</v>
      </c>
      <c r="F123" s="12">
        <v>33</v>
      </c>
      <c r="G123" s="12">
        <v>35</v>
      </c>
      <c r="H123" s="12">
        <f t="shared" si="20"/>
        <v>61</v>
      </c>
    </row>
    <row r="124" spans="1:8" ht="15" customHeight="1" x14ac:dyDescent="0.2">
      <c r="A124" s="15" t="s">
        <v>40</v>
      </c>
      <c r="B124" s="14">
        <f>+B125+B126</f>
        <v>27</v>
      </c>
      <c r="C124" s="14">
        <f>+C125+C126</f>
        <v>24</v>
      </c>
      <c r="D124" s="14">
        <f>+D125+D126</f>
        <v>51</v>
      </c>
      <c r="E124" s="14">
        <f>+E125+E126</f>
        <v>34</v>
      </c>
      <c r="F124" s="14">
        <f>+F125+F126</f>
        <v>47</v>
      </c>
      <c r="G124" s="14">
        <f t="shared" si="21"/>
        <v>81</v>
      </c>
      <c r="H124" s="14">
        <f t="shared" si="20"/>
        <v>132</v>
      </c>
    </row>
    <row r="125" spans="1:8" ht="15" customHeight="1" x14ac:dyDescent="0.2">
      <c r="A125" s="13" t="s">
        <v>39</v>
      </c>
      <c r="B125" s="12">
        <v>9</v>
      </c>
      <c r="C125" s="12">
        <v>10</v>
      </c>
      <c r="D125" s="12">
        <v>19</v>
      </c>
      <c r="E125" s="12">
        <v>7</v>
      </c>
      <c r="F125" s="12">
        <v>30</v>
      </c>
      <c r="G125" s="12">
        <v>37</v>
      </c>
      <c r="H125" s="12">
        <f t="shared" si="20"/>
        <v>56</v>
      </c>
    </row>
    <row r="126" spans="1:8" ht="15" customHeight="1" x14ac:dyDescent="0.2">
      <c r="A126" s="13" t="s">
        <v>36</v>
      </c>
      <c r="B126" s="12">
        <v>18</v>
      </c>
      <c r="C126" s="12">
        <v>14</v>
      </c>
      <c r="D126" s="12">
        <v>32</v>
      </c>
      <c r="E126" s="12">
        <v>27</v>
      </c>
      <c r="F126" s="12">
        <v>17</v>
      </c>
      <c r="G126" s="12">
        <v>44</v>
      </c>
      <c r="H126" s="12">
        <f t="shared" si="20"/>
        <v>76</v>
      </c>
    </row>
    <row r="127" spans="1:8" ht="15" customHeight="1" x14ac:dyDescent="0.2">
      <c r="A127" s="15" t="s">
        <v>20</v>
      </c>
      <c r="B127" s="14">
        <f>+B128+B129+B130</f>
        <v>24</v>
      </c>
      <c r="C127" s="14">
        <f>+C128+C129+C130</f>
        <v>19</v>
      </c>
      <c r="D127" s="14">
        <f>+D128+D129+D130</f>
        <v>43</v>
      </c>
      <c r="E127" s="14">
        <f>+E128+E129+E130</f>
        <v>70</v>
      </c>
      <c r="F127" s="14">
        <f>+F128+F129+F130</f>
        <v>86</v>
      </c>
      <c r="G127" s="14">
        <f t="shared" si="21"/>
        <v>156</v>
      </c>
      <c r="H127" s="14">
        <f t="shared" si="20"/>
        <v>199</v>
      </c>
    </row>
    <row r="128" spans="1:8" s="26" customFormat="1" ht="15" customHeight="1" x14ac:dyDescent="0.2">
      <c r="A128" s="13" t="s">
        <v>28</v>
      </c>
      <c r="B128" s="12">
        <v>11</v>
      </c>
      <c r="C128" s="12">
        <v>6</v>
      </c>
      <c r="D128" s="12">
        <v>17</v>
      </c>
      <c r="E128" s="12">
        <v>36</v>
      </c>
      <c r="F128" s="12">
        <v>43</v>
      </c>
      <c r="G128" s="12">
        <v>79</v>
      </c>
      <c r="H128" s="12">
        <f t="shared" si="20"/>
        <v>96</v>
      </c>
    </row>
    <row r="129" spans="1:8" ht="15" customHeight="1" x14ac:dyDescent="0.2">
      <c r="A129" s="13" t="s">
        <v>27</v>
      </c>
      <c r="B129" s="12">
        <v>9</v>
      </c>
      <c r="C129" s="12">
        <v>13</v>
      </c>
      <c r="D129" s="12">
        <v>22</v>
      </c>
      <c r="E129" s="12">
        <v>28</v>
      </c>
      <c r="F129" s="12">
        <v>42</v>
      </c>
      <c r="G129" s="12">
        <v>70</v>
      </c>
      <c r="H129" s="12">
        <f t="shared" si="20"/>
        <v>92</v>
      </c>
    </row>
    <row r="130" spans="1:8" ht="15" customHeight="1" x14ac:dyDescent="0.2">
      <c r="A130" s="13" t="s">
        <v>49</v>
      </c>
      <c r="B130" s="12">
        <v>4</v>
      </c>
      <c r="C130" s="12">
        <v>0</v>
      </c>
      <c r="D130" s="12">
        <v>4</v>
      </c>
      <c r="E130" s="12">
        <v>6</v>
      </c>
      <c r="F130" s="12">
        <v>1</v>
      </c>
      <c r="G130" s="12">
        <v>7</v>
      </c>
      <c r="H130" s="12">
        <f t="shared" si="20"/>
        <v>11</v>
      </c>
    </row>
    <row r="131" spans="1:8" ht="15" customHeight="1" x14ac:dyDescent="0.2">
      <c r="A131" s="15" t="s">
        <v>19</v>
      </c>
      <c r="B131" s="14">
        <f>B132</f>
        <v>0</v>
      </c>
      <c r="C131" s="14">
        <f>C132</f>
        <v>0</v>
      </c>
      <c r="D131" s="14">
        <f>D132</f>
        <v>0</v>
      </c>
      <c r="E131" s="14">
        <f>E132</f>
        <v>56</v>
      </c>
      <c r="F131" s="14">
        <f>F132</f>
        <v>55</v>
      </c>
      <c r="G131" s="14">
        <f t="shared" si="21"/>
        <v>111</v>
      </c>
      <c r="H131" s="14">
        <f t="shared" si="20"/>
        <v>111</v>
      </c>
    </row>
    <row r="132" spans="1:8" ht="15" customHeight="1" x14ac:dyDescent="0.2">
      <c r="A132" s="13" t="s">
        <v>32</v>
      </c>
      <c r="B132" s="12">
        <v>0</v>
      </c>
      <c r="C132" s="12">
        <v>0</v>
      </c>
      <c r="D132" s="12">
        <v>0</v>
      </c>
      <c r="E132" s="12">
        <v>56</v>
      </c>
      <c r="F132" s="12">
        <v>55</v>
      </c>
      <c r="G132" s="12">
        <v>111</v>
      </c>
      <c r="H132" s="12">
        <f t="shared" si="20"/>
        <v>111</v>
      </c>
    </row>
    <row r="133" spans="1:8" ht="15" customHeight="1" x14ac:dyDescent="0.2">
      <c r="A133" s="15" t="s">
        <v>18</v>
      </c>
      <c r="B133" s="14">
        <f>B134</f>
        <v>28</v>
      </c>
      <c r="C133" s="14">
        <f>C134</f>
        <v>9</v>
      </c>
      <c r="D133" s="14">
        <f>D134</f>
        <v>37</v>
      </c>
      <c r="E133" s="14">
        <f>E134</f>
        <v>20</v>
      </c>
      <c r="F133" s="14">
        <f>F134</f>
        <v>13</v>
      </c>
      <c r="G133" s="14">
        <f t="shared" si="21"/>
        <v>33</v>
      </c>
      <c r="H133" s="14">
        <f t="shared" si="20"/>
        <v>70</v>
      </c>
    </row>
    <row r="134" spans="1:8" ht="15" customHeight="1" x14ac:dyDescent="0.2">
      <c r="A134" s="13" t="s">
        <v>31</v>
      </c>
      <c r="B134" s="12">
        <v>28</v>
      </c>
      <c r="C134" s="12">
        <v>9</v>
      </c>
      <c r="D134" s="12">
        <v>37</v>
      </c>
      <c r="E134" s="12">
        <v>20</v>
      </c>
      <c r="F134" s="12">
        <v>13</v>
      </c>
      <c r="G134" s="12">
        <v>33</v>
      </c>
      <c r="H134" s="12">
        <f t="shared" si="20"/>
        <v>70</v>
      </c>
    </row>
    <row r="135" spans="1:8" ht="15" customHeight="1" x14ac:dyDescent="0.2">
      <c r="A135" s="15" t="s">
        <v>13</v>
      </c>
      <c r="B135" s="14">
        <f>B136</f>
        <v>5</v>
      </c>
      <c r="C135" s="14">
        <f>C136</f>
        <v>8</v>
      </c>
      <c r="D135" s="14">
        <f>D136</f>
        <v>13</v>
      </c>
      <c r="E135" s="14">
        <f>E136</f>
        <v>12</v>
      </c>
      <c r="F135" s="14">
        <f>F136</f>
        <v>21</v>
      </c>
      <c r="G135" s="14">
        <f t="shared" si="21"/>
        <v>33</v>
      </c>
      <c r="H135" s="14">
        <f t="shared" si="20"/>
        <v>46</v>
      </c>
    </row>
    <row r="136" spans="1:8" ht="15" customHeight="1" x14ac:dyDescent="0.2">
      <c r="A136" s="13" t="s">
        <v>26</v>
      </c>
      <c r="B136" s="12">
        <v>5</v>
      </c>
      <c r="C136" s="12">
        <v>8</v>
      </c>
      <c r="D136" s="12">
        <v>13</v>
      </c>
      <c r="E136" s="12">
        <v>12</v>
      </c>
      <c r="F136" s="12">
        <v>21</v>
      </c>
      <c r="G136" s="12">
        <v>33</v>
      </c>
      <c r="H136" s="12">
        <f t="shared" si="20"/>
        <v>46</v>
      </c>
    </row>
    <row r="137" spans="1:8" ht="15" customHeight="1" x14ac:dyDescent="0.2">
      <c r="A137" s="15" t="s">
        <v>12</v>
      </c>
      <c r="B137" s="14">
        <f>B138</f>
        <v>15</v>
      </c>
      <c r="C137" s="14">
        <f>C138</f>
        <v>44</v>
      </c>
      <c r="D137" s="14">
        <f>D138</f>
        <v>59</v>
      </c>
      <c r="E137" s="14">
        <f>E138</f>
        <v>44</v>
      </c>
      <c r="F137" s="14">
        <f>F138</f>
        <v>106</v>
      </c>
      <c r="G137" s="14">
        <f t="shared" si="21"/>
        <v>150</v>
      </c>
      <c r="H137" s="14">
        <f t="shared" si="20"/>
        <v>209</v>
      </c>
    </row>
    <row r="138" spans="1:8" ht="15" customHeight="1" x14ac:dyDescent="0.2">
      <c r="A138" s="13" t="s">
        <v>25</v>
      </c>
      <c r="B138" s="12">
        <v>15</v>
      </c>
      <c r="C138" s="12">
        <v>44</v>
      </c>
      <c r="D138" s="12">
        <v>59</v>
      </c>
      <c r="E138" s="12">
        <v>44</v>
      </c>
      <c r="F138" s="12">
        <v>106</v>
      </c>
      <c r="G138" s="12">
        <v>150</v>
      </c>
      <c r="H138" s="12">
        <f t="shared" si="20"/>
        <v>209</v>
      </c>
    </row>
    <row r="139" spans="1:8" s="34" customFormat="1" ht="9" customHeight="1" x14ac:dyDescent="0.2">
      <c r="B139" s="35"/>
      <c r="C139" s="35"/>
      <c r="D139" s="35"/>
      <c r="E139" s="35"/>
      <c r="F139" s="35"/>
      <c r="G139" s="35"/>
      <c r="H139" s="35"/>
    </row>
    <row r="140" spans="1:8" ht="15" customHeight="1" x14ac:dyDescent="0.2">
      <c r="A140" s="25" t="s">
        <v>50</v>
      </c>
      <c r="B140" s="24">
        <f t="shared" ref="B140:G140" si="22">SUM(B141,B143,B145,B150,B154,B156,B158,B165,B169,B171,B173,B175,B183)</f>
        <v>2146</v>
      </c>
      <c r="C140" s="24">
        <f t="shared" si="22"/>
        <v>1791</v>
      </c>
      <c r="D140" s="24">
        <f t="shared" si="22"/>
        <v>3937</v>
      </c>
      <c r="E140" s="24">
        <f t="shared" si="22"/>
        <v>6623</v>
      </c>
      <c r="F140" s="24">
        <f t="shared" si="22"/>
        <v>7441</v>
      </c>
      <c r="G140" s="24">
        <f t="shared" si="22"/>
        <v>14064</v>
      </c>
      <c r="H140" s="24">
        <f>SUM(D140,G140)</f>
        <v>18001</v>
      </c>
    </row>
    <row r="141" spans="1:8" ht="15" customHeight="1" x14ac:dyDescent="0.2">
      <c r="A141" s="17" t="s">
        <v>11</v>
      </c>
      <c r="B141" s="8" t="s">
        <v>37</v>
      </c>
      <c r="C141" s="8" t="s">
        <v>37</v>
      </c>
      <c r="D141" s="8" t="s">
        <v>37</v>
      </c>
      <c r="E141" s="14">
        <f>SUM(E142:E142)</f>
        <v>341</v>
      </c>
      <c r="F141" s="14">
        <f>SUM(F142:F142)</f>
        <v>1612</v>
      </c>
      <c r="G141" s="14">
        <f t="shared" ref="G141:G183" si="23">SUM(E141:F141)</f>
        <v>1953</v>
      </c>
      <c r="H141" s="14">
        <f t="shared" si="20"/>
        <v>1953</v>
      </c>
    </row>
    <row r="142" spans="1:8" ht="14.25" x14ac:dyDescent="0.2">
      <c r="A142" s="16" t="s">
        <v>41</v>
      </c>
      <c r="B142" s="7" t="s">
        <v>37</v>
      </c>
      <c r="C142" s="7" t="s">
        <v>37</v>
      </c>
      <c r="D142" s="7" t="s">
        <v>37</v>
      </c>
      <c r="E142" s="12">
        <v>341</v>
      </c>
      <c r="F142" s="12">
        <v>1612</v>
      </c>
      <c r="G142" s="12">
        <v>1953</v>
      </c>
      <c r="H142" s="12">
        <f t="shared" si="20"/>
        <v>1953</v>
      </c>
    </row>
    <row r="143" spans="1:8" ht="15" customHeight="1" x14ac:dyDescent="0.2">
      <c r="A143" s="15" t="s">
        <v>10</v>
      </c>
      <c r="B143" s="14">
        <f>B144</f>
        <v>22</v>
      </c>
      <c r="C143" s="14">
        <f>C144</f>
        <v>97</v>
      </c>
      <c r="D143" s="14">
        <f>D144</f>
        <v>119</v>
      </c>
      <c r="E143" s="14">
        <f>E144</f>
        <v>15</v>
      </c>
      <c r="F143" s="14">
        <f>F144</f>
        <v>61</v>
      </c>
      <c r="G143" s="14">
        <f t="shared" si="23"/>
        <v>76</v>
      </c>
      <c r="H143" s="14">
        <f t="shared" si="20"/>
        <v>195</v>
      </c>
    </row>
    <row r="144" spans="1:8" ht="15" customHeight="1" x14ac:dyDescent="0.2">
      <c r="A144" s="13" t="s">
        <v>22</v>
      </c>
      <c r="B144" s="12">
        <v>22</v>
      </c>
      <c r="C144" s="12">
        <v>97</v>
      </c>
      <c r="D144" s="12">
        <v>119</v>
      </c>
      <c r="E144" s="12">
        <v>15</v>
      </c>
      <c r="F144" s="12">
        <v>61</v>
      </c>
      <c r="G144" s="12">
        <v>76</v>
      </c>
      <c r="H144" s="12">
        <f t="shared" si="20"/>
        <v>195</v>
      </c>
    </row>
    <row r="145" spans="1:8" ht="15" customHeight="1" x14ac:dyDescent="0.2">
      <c r="A145" s="15" t="s">
        <v>40</v>
      </c>
      <c r="B145" s="14">
        <f>SUM(B146:B149)</f>
        <v>306</v>
      </c>
      <c r="C145" s="14">
        <f>SUM(C146:C149)</f>
        <v>242</v>
      </c>
      <c r="D145" s="14">
        <f>SUM(D146:D149)</f>
        <v>548</v>
      </c>
      <c r="E145" s="14">
        <f>SUM(E146:E149)</f>
        <v>872</v>
      </c>
      <c r="F145" s="14">
        <f>SUM(F146:F149)</f>
        <v>637</v>
      </c>
      <c r="G145" s="14">
        <f t="shared" si="23"/>
        <v>1509</v>
      </c>
      <c r="H145" s="14">
        <f t="shared" si="20"/>
        <v>2057</v>
      </c>
    </row>
    <row r="146" spans="1:8" x14ac:dyDescent="0.2">
      <c r="A146" s="13" t="s">
        <v>39</v>
      </c>
      <c r="B146" s="12">
        <v>91</v>
      </c>
      <c r="C146" s="12">
        <v>77</v>
      </c>
      <c r="D146" s="12">
        <v>168</v>
      </c>
      <c r="E146" s="12">
        <v>286</v>
      </c>
      <c r="F146" s="12">
        <v>242</v>
      </c>
      <c r="G146" s="12">
        <v>528</v>
      </c>
      <c r="H146" s="12">
        <f t="shared" si="20"/>
        <v>696</v>
      </c>
    </row>
    <row r="147" spans="1:8" ht="15" customHeight="1" x14ac:dyDescent="0.2">
      <c r="A147" s="13" t="s">
        <v>36</v>
      </c>
      <c r="B147" s="12">
        <v>98</v>
      </c>
      <c r="C147" s="12">
        <v>59</v>
      </c>
      <c r="D147" s="12">
        <v>157</v>
      </c>
      <c r="E147" s="12">
        <v>286</v>
      </c>
      <c r="F147" s="12">
        <v>127</v>
      </c>
      <c r="G147" s="12">
        <v>413</v>
      </c>
      <c r="H147" s="12">
        <f t="shared" si="20"/>
        <v>570</v>
      </c>
    </row>
    <row r="148" spans="1:8" ht="15" customHeight="1" x14ac:dyDescent="0.2">
      <c r="A148" s="13" t="s">
        <v>29</v>
      </c>
      <c r="B148" s="12">
        <v>60</v>
      </c>
      <c r="C148" s="12">
        <v>60</v>
      </c>
      <c r="D148" s="12">
        <v>120</v>
      </c>
      <c r="E148" s="12">
        <v>163</v>
      </c>
      <c r="F148" s="12">
        <v>152</v>
      </c>
      <c r="G148" s="12">
        <v>315</v>
      </c>
      <c r="H148" s="12">
        <f t="shared" si="20"/>
        <v>435</v>
      </c>
    </row>
    <row r="149" spans="1:8" ht="15" customHeight="1" x14ac:dyDescent="0.2">
      <c r="A149" s="13" t="s">
        <v>9</v>
      </c>
      <c r="B149" s="12">
        <v>57</v>
      </c>
      <c r="C149" s="12">
        <v>46</v>
      </c>
      <c r="D149" s="12">
        <v>103</v>
      </c>
      <c r="E149" s="12">
        <v>137</v>
      </c>
      <c r="F149" s="12">
        <v>116</v>
      </c>
      <c r="G149" s="12">
        <v>253</v>
      </c>
      <c r="H149" s="12">
        <f t="shared" si="20"/>
        <v>356</v>
      </c>
    </row>
    <row r="150" spans="1:8" ht="15" customHeight="1" x14ac:dyDescent="0.2">
      <c r="A150" s="15" t="s">
        <v>20</v>
      </c>
      <c r="B150" s="14">
        <f>SUM(B151:B153)</f>
        <v>369</v>
      </c>
      <c r="C150" s="14">
        <f>SUM(C151:C153)</f>
        <v>256</v>
      </c>
      <c r="D150" s="14">
        <f>SUM(D151:D153)</f>
        <v>625</v>
      </c>
      <c r="E150" s="14">
        <f>SUM(E151:E153)</f>
        <v>1006</v>
      </c>
      <c r="F150" s="14">
        <f>SUM(F151:F153)</f>
        <v>783</v>
      </c>
      <c r="G150" s="14">
        <f t="shared" si="23"/>
        <v>1789</v>
      </c>
      <c r="H150" s="14">
        <f t="shared" si="20"/>
        <v>2414</v>
      </c>
    </row>
    <row r="151" spans="1:8" ht="15" customHeight="1" x14ac:dyDescent="0.2">
      <c r="A151" s="13" t="s">
        <v>28</v>
      </c>
      <c r="B151" s="12">
        <v>153</v>
      </c>
      <c r="C151" s="12">
        <v>110</v>
      </c>
      <c r="D151" s="12">
        <v>263</v>
      </c>
      <c r="E151" s="12">
        <v>413</v>
      </c>
      <c r="F151" s="12">
        <v>356</v>
      </c>
      <c r="G151" s="12">
        <v>769</v>
      </c>
      <c r="H151" s="12">
        <f t="shared" si="20"/>
        <v>1032</v>
      </c>
    </row>
    <row r="152" spans="1:8" ht="15" customHeight="1" x14ac:dyDescent="0.2">
      <c r="A152" s="13" t="s">
        <v>27</v>
      </c>
      <c r="B152" s="12">
        <v>141</v>
      </c>
      <c r="C152" s="12">
        <v>130</v>
      </c>
      <c r="D152" s="12">
        <v>271</v>
      </c>
      <c r="E152" s="12">
        <v>385</v>
      </c>
      <c r="F152" s="12">
        <v>395</v>
      </c>
      <c r="G152" s="12">
        <v>780</v>
      </c>
      <c r="H152" s="12">
        <f t="shared" si="20"/>
        <v>1051</v>
      </c>
    </row>
    <row r="153" spans="1:8" ht="15" customHeight="1" x14ac:dyDescent="0.2">
      <c r="A153" s="13" t="s">
        <v>49</v>
      </c>
      <c r="B153" s="12">
        <v>75</v>
      </c>
      <c r="C153" s="12">
        <v>16</v>
      </c>
      <c r="D153" s="12">
        <v>91</v>
      </c>
      <c r="E153" s="12">
        <v>208</v>
      </c>
      <c r="F153" s="12">
        <v>32</v>
      </c>
      <c r="G153" s="12">
        <v>240</v>
      </c>
      <c r="H153" s="12">
        <f t="shared" si="20"/>
        <v>331</v>
      </c>
    </row>
    <row r="154" spans="1:8" ht="15" customHeight="1" x14ac:dyDescent="0.2">
      <c r="A154" s="15" t="s">
        <v>19</v>
      </c>
      <c r="B154" s="14">
        <f>B155</f>
        <v>397</v>
      </c>
      <c r="C154" s="14">
        <f>C155</f>
        <v>344</v>
      </c>
      <c r="D154" s="14">
        <f>D155</f>
        <v>741</v>
      </c>
      <c r="E154" s="14">
        <f>E155</f>
        <v>1319</v>
      </c>
      <c r="F154" s="14">
        <f>F155</f>
        <v>1166</v>
      </c>
      <c r="G154" s="14">
        <f t="shared" si="23"/>
        <v>2485</v>
      </c>
      <c r="H154" s="14">
        <f t="shared" si="20"/>
        <v>3226</v>
      </c>
    </row>
    <row r="155" spans="1:8" ht="15" customHeight="1" x14ac:dyDescent="0.2">
      <c r="A155" s="13" t="s">
        <v>32</v>
      </c>
      <c r="B155" s="12">
        <v>397</v>
      </c>
      <c r="C155" s="12">
        <v>344</v>
      </c>
      <c r="D155" s="12">
        <v>741</v>
      </c>
      <c r="E155" s="12">
        <v>1319</v>
      </c>
      <c r="F155" s="12">
        <v>1166</v>
      </c>
      <c r="G155" s="12">
        <v>2485</v>
      </c>
      <c r="H155" s="12">
        <f t="shared" ref="H155:H176" si="24">SUM(D155,G155)</f>
        <v>3226</v>
      </c>
    </row>
    <row r="156" spans="1:8" ht="15" customHeight="1" x14ac:dyDescent="0.2">
      <c r="A156" s="15" t="s">
        <v>18</v>
      </c>
      <c r="B156" s="14">
        <f>B157</f>
        <v>146</v>
      </c>
      <c r="C156" s="14">
        <f>C157</f>
        <v>46</v>
      </c>
      <c r="D156" s="14">
        <f>D157</f>
        <v>192</v>
      </c>
      <c r="E156" s="14">
        <f>E157</f>
        <v>444</v>
      </c>
      <c r="F156" s="14">
        <f>F157</f>
        <v>235</v>
      </c>
      <c r="G156" s="14">
        <f t="shared" si="23"/>
        <v>679</v>
      </c>
      <c r="H156" s="14">
        <f t="shared" si="24"/>
        <v>871</v>
      </c>
    </row>
    <row r="157" spans="1:8" ht="15" customHeight="1" x14ac:dyDescent="0.2">
      <c r="A157" s="13" t="s">
        <v>31</v>
      </c>
      <c r="B157" s="12">
        <v>146</v>
      </c>
      <c r="C157" s="12">
        <v>46</v>
      </c>
      <c r="D157" s="12">
        <v>192</v>
      </c>
      <c r="E157" s="12">
        <v>444</v>
      </c>
      <c r="F157" s="12">
        <v>235</v>
      </c>
      <c r="G157" s="12">
        <v>679</v>
      </c>
      <c r="H157" s="12">
        <f t="shared" si="24"/>
        <v>871</v>
      </c>
    </row>
    <row r="158" spans="1:8" ht="15" customHeight="1" x14ac:dyDescent="0.2">
      <c r="A158" s="15" t="s">
        <v>15</v>
      </c>
      <c r="B158" s="14">
        <f>SUM(B159:B164)</f>
        <v>236</v>
      </c>
      <c r="C158" s="14">
        <f>SUM(C159:C164)</f>
        <v>216</v>
      </c>
      <c r="D158" s="14">
        <f>SUM(D159:D164)</f>
        <v>452</v>
      </c>
      <c r="E158" s="14">
        <f>SUM(E159:E164)</f>
        <v>734</v>
      </c>
      <c r="F158" s="14">
        <f>SUM(F159:F164)</f>
        <v>854</v>
      </c>
      <c r="G158" s="14">
        <f t="shared" si="23"/>
        <v>1588</v>
      </c>
      <c r="H158" s="14">
        <f t="shared" si="24"/>
        <v>2040</v>
      </c>
    </row>
    <row r="159" spans="1:8" x14ac:dyDescent="0.2">
      <c r="A159" s="13" t="s">
        <v>32</v>
      </c>
      <c r="B159" s="12">
        <v>154</v>
      </c>
      <c r="C159" s="12">
        <v>131</v>
      </c>
      <c r="D159" s="12">
        <v>285</v>
      </c>
      <c r="E159" s="12">
        <v>513</v>
      </c>
      <c r="F159" s="12">
        <v>507</v>
      </c>
      <c r="G159" s="12">
        <v>1020</v>
      </c>
      <c r="H159" s="12">
        <f t="shared" si="24"/>
        <v>1305</v>
      </c>
    </row>
    <row r="160" spans="1:8" ht="15" customHeight="1" x14ac:dyDescent="0.2">
      <c r="A160" s="13" t="s">
        <v>45</v>
      </c>
      <c r="B160" s="12">
        <v>0</v>
      </c>
      <c r="C160" s="12">
        <v>2</v>
      </c>
      <c r="D160" s="12">
        <v>2</v>
      </c>
      <c r="E160" s="12">
        <v>11</v>
      </c>
      <c r="F160" s="12">
        <v>23</v>
      </c>
      <c r="G160" s="12">
        <v>34</v>
      </c>
      <c r="H160" s="12">
        <f t="shared" si="24"/>
        <v>36</v>
      </c>
    </row>
    <row r="161" spans="1:8" ht="15" customHeight="1" x14ac:dyDescent="0.2">
      <c r="A161" s="13" t="s">
        <v>44</v>
      </c>
      <c r="B161" s="12">
        <v>0</v>
      </c>
      <c r="C161" s="12">
        <v>0</v>
      </c>
      <c r="D161" s="12">
        <v>0</v>
      </c>
      <c r="E161" s="12">
        <v>1</v>
      </c>
      <c r="F161" s="12">
        <v>1</v>
      </c>
      <c r="G161" s="12">
        <v>2</v>
      </c>
      <c r="H161" s="12">
        <f t="shared" si="24"/>
        <v>2</v>
      </c>
    </row>
    <row r="162" spans="1:8" ht="15" customHeight="1" x14ac:dyDescent="0.2">
      <c r="A162" s="13" t="s">
        <v>43</v>
      </c>
      <c r="B162" s="12">
        <v>0</v>
      </c>
      <c r="C162" s="12">
        <v>0</v>
      </c>
      <c r="D162" s="12">
        <v>0</v>
      </c>
      <c r="E162" s="12">
        <v>5</v>
      </c>
      <c r="F162" s="12">
        <v>14</v>
      </c>
      <c r="G162" s="12">
        <v>19</v>
      </c>
      <c r="H162" s="12">
        <f t="shared" si="24"/>
        <v>19</v>
      </c>
    </row>
    <row r="163" spans="1:8" ht="15" customHeight="1" x14ac:dyDescent="0.2">
      <c r="A163" s="13" t="s">
        <v>42</v>
      </c>
      <c r="B163" s="12">
        <v>0</v>
      </c>
      <c r="C163" s="12">
        <v>0</v>
      </c>
      <c r="D163" s="12">
        <v>0</v>
      </c>
      <c r="E163" s="12">
        <v>2</v>
      </c>
      <c r="F163" s="12">
        <v>0</v>
      </c>
      <c r="G163" s="12">
        <v>2</v>
      </c>
      <c r="H163" s="12">
        <f t="shared" si="24"/>
        <v>2</v>
      </c>
    </row>
    <row r="164" spans="1:8" ht="15" customHeight="1" x14ac:dyDescent="0.2">
      <c r="A164" s="13" t="s">
        <v>29</v>
      </c>
      <c r="B164" s="12">
        <v>82</v>
      </c>
      <c r="C164" s="12">
        <v>83</v>
      </c>
      <c r="D164" s="12">
        <v>165</v>
      </c>
      <c r="E164" s="12">
        <v>202</v>
      </c>
      <c r="F164" s="12">
        <v>309</v>
      </c>
      <c r="G164" s="12">
        <v>511</v>
      </c>
      <c r="H164" s="12">
        <f t="shared" si="24"/>
        <v>676</v>
      </c>
    </row>
    <row r="165" spans="1:8" ht="15" customHeight="1" x14ac:dyDescent="0.2">
      <c r="A165" s="15" t="s">
        <v>14</v>
      </c>
      <c r="B165" s="14">
        <f>+B166+B167+B168</f>
        <v>311</v>
      </c>
      <c r="C165" s="14">
        <f>+C166+C167+C168</f>
        <v>224</v>
      </c>
      <c r="D165" s="14">
        <f>+D166+D167+D168</f>
        <v>535</v>
      </c>
      <c r="E165" s="14">
        <f>+E166+E167+E168</f>
        <v>637</v>
      </c>
      <c r="F165" s="14">
        <f>+F166+F167+F168</f>
        <v>520</v>
      </c>
      <c r="G165" s="14">
        <f t="shared" si="23"/>
        <v>1157</v>
      </c>
      <c r="H165" s="14">
        <f t="shared" si="24"/>
        <v>1692</v>
      </c>
    </row>
    <row r="166" spans="1:8" ht="15" customHeight="1" x14ac:dyDescent="0.2">
      <c r="A166" s="13" t="s">
        <v>32</v>
      </c>
      <c r="B166" s="12">
        <v>151</v>
      </c>
      <c r="C166" s="12">
        <v>117</v>
      </c>
      <c r="D166" s="12">
        <v>268</v>
      </c>
      <c r="E166" s="12">
        <v>321</v>
      </c>
      <c r="F166" s="12">
        <v>268</v>
      </c>
      <c r="G166" s="12">
        <v>589</v>
      </c>
      <c r="H166" s="12">
        <f t="shared" si="24"/>
        <v>857</v>
      </c>
    </row>
    <row r="167" spans="1:8" ht="15" customHeight="1" x14ac:dyDescent="0.2">
      <c r="A167" s="13" t="s">
        <v>31</v>
      </c>
      <c r="B167" s="12">
        <v>89</v>
      </c>
      <c r="C167" s="12">
        <v>39</v>
      </c>
      <c r="D167" s="12">
        <v>128</v>
      </c>
      <c r="E167" s="12">
        <v>173</v>
      </c>
      <c r="F167" s="12">
        <v>105</v>
      </c>
      <c r="G167" s="12">
        <v>278</v>
      </c>
      <c r="H167" s="12">
        <f t="shared" si="24"/>
        <v>406</v>
      </c>
    </row>
    <row r="168" spans="1:8" ht="15" customHeight="1" x14ac:dyDescent="0.2">
      <c r="A168" s="13" t="s">
        <v>29</v>
      </c>
      <c r="B168" s="12">
        <v>71</v>
      </c>
      <c r="C168" s="12">
        <v>68</v>
      </c>
      <c r="D168" s="12">
        <v>139</v>
      </c>
      <c r="E168" s="12">
        <v>143</v>
      </c>
      <c r="F168" s="12">
        <v>147</v>
      </c>
      <c r="G168" s="12">
        <v>290</v>
      </c>
      <c r="H168" s="12">
        <f t="shared" si="24"/>
        <v>429</v>
      </c>
    </row>
    <row r="169" spans="1:8" ht="15" customHeight="1" x14ac:dyDescent="0.2">
      <c r="A169" s="15" t="s">
        <v>13</v>
      </c>
      <c r="B169" s="14">
        <f>B170</f>
        <v>0</v>
      </c>
      <c r="C169" s="14">
        <f>C170</f>
        <v>3</v>
      </c>
      <c r="D169" s="14">
        <f>D170</f>
        <v>3</v>
      </c>
      <c r="E169" s="14">
        <f>E170</f>
        <v>0</v>
      </c>
      <c r="F169" s="14">
        <f>F170</f>
        <v>6</v>
      </c>
      <c r="G169" s="14">
        <f t="shared" si="23"/>
        <v>6</v>
      </c>
      <c r="H169" s="14">
        <f t="shared" si="24"/>
        <v>9</v>
      </c>
    </row>
    <row r="170" spans="1:8" ht="15" customHeight="1" x14ac:dyDescent="0.2">
      <c r="A170" s="13" t="s">
        <v>26</v>
      </c>
      <c r="B170" s="12">
        <v>0</v>
      </c>
      <c r="C170" s="12">
        <v>3</v>
      </c>
      <c r="D170" s="12">
        <v>3</v>
      </c>
      <c r="E170" s="12">
        <v>0</v>
      </c>
      <c r="F170" s="12">
        <v>6</v>
      </c>
      <c r="G170" s="12">
        <v>6</v>
      </c>
      <c r="H170" s="12">
        <f t="shared" si="24"/>
        <v>9</v>
      </c>
    </row>
    <row r="171" spans="1:8" ht="15" customHeight="1" x14ac:dyDescent="0.2">
      <c r="A171" s="15" t="s">
        <v>12</v>
      </c>
      <c r="B171" s="14">
        <f>B172</f>
        <v>1</v>
      </c>
      <c r="C171" s="14">
        <f>C172</f>
        <v>3</v>
      </c>
      <c r="D171" s="14">
        <f>D172</f>
        <v>4</v>
      </c>
      <c r="E171" s="14">
        <f>E172</f>
        <v>0</v>
      </c>
      <c r="F171" s="14">
        <f>F172</f>
        <v>1</v>
      </c>
      <c r="G171" s="14">
        <f t="shared" si="23"/>
        <v>1</v>
      </c>
      <c r="H171" s="14">
        <f t="shared" si="24"/>
        <v>5</v>
      </c>
    </row>
    <row r="172" spans="1:8" ht="15" customHeight="1" x14ac:dyDescent="0.2">
      <c r="A172" s="13" t="s">
        <v>25</v>
      </c>
      <c r="B172" s="12">
        <v>1</v>
      </c>
      <c r="C172" s="12">
        <v>3</v>
      </c>
      <c r="D172" s="12">
        <v>4</v>
      </c>
      <c r="E172" s="12">
        <v>0</v>
      </c>
      <c r="F172" s="12">
        <v>1</v>
      </c>
      <c r="G172" s="12">
        <v>1</v>
      </c>
      <c r="H172" s="12">
        <f t="shared" si="24"/>
        <v>5</v>
      </c>
    </row>
    <row r="173" spans="1:8" ht="15" customHeight="1" x14ac:dyDescent="0.2">
      <c r="A173" s="15" t="s">
        <v>24</v>
      </c>
      <c r="B173" s="14">
        <v>1</v>
      </c>
      <c r="C173" s="14">
        <v>0</v>
      </c>
      <c r="D173" s="14">
        <v>1</v>
      </c>
      <c r="E173" s="14">
        <v>0</v>
      </c>
      <c r="F173" s="14">
        <v>0</v>
      </c>
      <c r="G173" s="14">
        <v>0</v>
      </c>
      <c r="H173" s="14">
        <f t="shared" si="24"/>
        <v>1</v>
      </c>
    </row>
    <row r="174" spans="1:8" ht="15" customHeight="1" x14ac:dyDescent="0.2">
      <c r="A174" s="13" t="s">
        <v>23</v>
      </c>
      <c r="B174" s="12">
        <v>1</v>
      </c>
      <c r="C174" s="12">
        <v>0</v>
      </c>
      <c r="D174" s="12">
        <v>1</v>
      </c>
      <c r="E174" s="12">
        <v>0</v>
      </c>
      <c r="F174" s="12">
        <v>0</v>
      </c>
      <c r="G174" s="12">
        <v>0</v>
      </c>
      <c r="H174" s="12">
        <f t="shared" si="24"/>
        <v>1</v>
      </c>
    </row>
    <row r="175" spans="1:8" ht="15" customHeight="1" x14ac:dyDescent="0.2">
      <c r="A175" s="15" t="s">
        <v>17</v>
      </c>
      <c r="B175" s="14">
        <f>SUM(B176:B182)</f>
        <v>232</v>
      </c>
      <c r="C175" s="14">
        <f t="shared" ref="C175:G175" si="25">SUM(C176:C182)</f>
        <v>214</v>
      </c>
      <c r="D175" s="14">
        <f t="shared" si="25"/>
        <v>446</v>
      </c>
      <c r="E175" s="14">
        <f t="shared" si="25"/>
        <v>884</v>
      </c>
      <c r="F175" s="14">
        <f t="shared" si="25"/>
        <v>983</v>
      </c>
      <c r="G175" s="14">
        <f t="shared" si="25"/>
        <v>1867</v>
      </c>
      <c r="H175" s="14">
        <f t="shared" si="24"/>
        <v>2313</v>
      </c>
    </row>
    <row r="176" spans="1:8" ht="15" customHeight="1" x14ac:dyDescent="0.2">
      <c r="A176" s="13" t="s">
        <v>38</v>
      </c>
      <c r="B176" s="12">
        <v>0</v>
      </c>
      <c r="C176" s="12">
        <v>0</v>
      </c>
      <c r="D176" s="12">
        <v>0</v>
      </c>
      <c r="E176" s="12">
        <v>4</v>
      </c>
      <c r="F176" s="12">
        <v>3</v>
      </c>
      <c r="G176" s="12">
        <v>7</v>
      </c>
      <c r="H176" s="12">
        <f t="shared" si="24"/>
        <v>7</v>
      </c>
    </row>
    <row r="177" spans="1:8" ht="15" customHeight="1" x14ac:dyDescent="0.2">
      <c r="A177" s="13" t="s">
        <v>35</v>
      </c>
      <c r="B177" s="12">
        <v>61</v>
      </c>
      <c r="C177" s="12">
        <v>15</v>
      </c>
      <c r="D177" s="12">
        <v>76</v>
      </c>
      <c r="E177" s="12">
        <v>231</v>
      </c>
      <c r="F177" s="12">
        <v>73</v>
      </c>
      <c r="G177" s="12">
        <v>304</v>
      </c>
      <c r="H177" s="12">
        <f t="shared" ref="H177:H184" si="26">SUM(D177,G177)</f>
        <v>380</v>
      </c>
    </row>
    <row r="178" spans="1:8" ht="15" customHeight="1" x14ac:dyDescent="0.2">
      <c r="A178" s="13" t="s">
        <v>48</v>
      </c>
      <c r="B178" s="12">
        <v>39</v>
      </c>
      <c r="C178" s="12">
        <v>18</v>
      </c>
      <c r="D178" s="12">
        <v>57</v>
      </c>
      <c r="E178" s="12">
        <v>126</v>
      </c>
      <c r="F178" s="12">
        <v>117</v>
      </c>
      <c r="G178" s="12">
        <v>243</v>
      </c>
      <c r="H178" s="12">
        <f t="shared" si="26"/>
        <v>300</v>
      </c>
    </row>
    <row r="179" spans="1:8" ht="15" customHeight="1" x14ac:dyDescent="0.2">
      <c r="A179" s="13" t="s">
        <v>34</v>
      </c>
      <c r="B179" s="12">
        <v>48</v>
      </c>
      <c r="C179" s="12">
        <v>19</v>
      </c>
      <c r="D179" s="12">
        <v>67</v>
      </c>
      <c r="E179" s="12">
        <v>204</v>
      </c>
      <c r="F179" s="12">
        <v>125</v>
      </c>
      <c r="G179" s="12">
        <v>329</v>
      </c>
      <c r="H179" s="12">
        <f t="shared" si="26"/>
        <v>396</v>
      </c>
    </row>
    <row r="180" spans="1:8" ht="15" customHeight="1" x14ac:dyDescent="0.2">
      <c r="A180" s="13" t="s">
        <v>33</v>
      </c>
      <c r="B180" s="12">
        <v>46</v>
      </c>
      <c r="C180" s="12">
        <v>81</v>
      </c>
      <c r="D180" s="12">
        <v>127</v>
      </c>
      <c r="E180" s="12">
        <v>223</v>
      </c>
      <c r="F180" s="12">
        <v>270</v>
      </c>
      <c r="G180" s="12">
        <v>493</v>
      </c>
      <c r="H180" s="12">
        <f t="shared" si="26"/>
        <v>620</v>
      </c>
    </row>
    <row r="181" spans="1:8" ht="15" customHeight="1" x14ac:dyDescent="0.2">
      <c r="A181" s="13" t="s">
        <v>47</v>
      </c>
      <c r="B181" s="12">
        <v>9</v>
      </c>
      <c r="C181" s="12">
        <v>7</v>
      </c>
      <c r="D181" s="12">
        <v>16</v>
      </c>
      <c r="E181" s="12">
        <v>23</v>
      </c>
      <c r="F181" s="12">
        <v>41</v>
      </c>
      <c r="G181" s="12">
        <v>64</v>
      </c>
      <c r="H181" s="12">
        <f t="shared" si="26"/>
        <v>80</v>
      </c>
    </row>
    <row r="182" spans="1:8" ht="15" customHeight="1" x14ac:dyDescent="0.2">
      <c r="A182" s="13" t="s">
        <v>30</v>
      </c>
      <c r="B182" s="12">
        <v>29</v>
      </c>
      <c r="C182" s="12">
        <v>74</v>
      </c>
      <c r="D182" s="12">
        <v>103</v>
      </c>
      <c r="E182" s="12">
        <v>73</v>
      </c>
      <c r="F182" s="12">
        <v>354</v>
      </c>
      <c r="G182" s="12">
        <v>427</v>
      </c>
      <c r="H182" s="12">
        <f t="shared" si="26"/>
        <v>530</v>
      </c>
    </row>
    <row r="183" spans="1:8" ht="15" customHeight="1" x14ac:dyDescent="0.2">
      <c r="A183" s="19" t="s">
        <v>16</v>
      </c>
      <c r="B183" s="14">
        <f>B184</f>
        <v>125</v>
      </c>
      <c r="C183" s="14">
        <f>C184</f>
        <v>146</v>
      </c>
      <c r="D183" s="14">
        <f>D184</f>
        <v>271</v>
      </c>
      <c r="E183" s="14">
        <f>E184</f>
        <v>371</v>
      </c>
      <c r="F183" s="14">
        <f>F184</f>
        <v>583</v>
      </c>
      <c r="G183" s="14">
        <f t="shared" si="23"/>
        <v>954</v>
      </c>
      <c r="H183" s="14">
        <f t="shared" si="26"/>
        <v>1225</v>
      </c>
    </row>
    <row r="184" spans="1:8" ht="15" customHeight="1" x14ac:dyDescent="0.2">
      <c r="A184" s="13" t="s">
        <v>25</v>
      </c>
      <c r="B184" s="18">
        <v>125</v>
      </c>
      <c r="C184" s="18">
        <v>146</v>
      </c>
      <c r="D184" s="12">
        <v>271</v>
      </c>
      <c r="E184" s="18">
        <v>371</v>
      </c>
      <c r="F184" s="18">
        <v>583</v>
      </c>
      <c r="G184" s="12">
        <v>954</v>
      </c>
      <c r="H184" s="12">
        <f t="shared" si="26"/>
        <v>1225</v>
      </c>
    </row>
    <row r="185" spans="1:8" ht="9" customHeight="1" x14ac:dyDescent="0.2">
      <c r="A185" s="23"/>
      <c r="B185" s="23"/>
      <c r="C185" s="23"/>
      <c r="D185" s="23"/>
      <c r="E185" s="23"/>
      <c r="F185" s="23"/>
      <c r="G185" s="23"/>
      <c r="H185" s="23"/>
    </row>
    <row r="186" spans="1:8" ht="15" customHeight="1" x14ac:dyDescent="0.2">
      <c r="A186" s="4" t="s">
        <v>0</v>
      </c>
      <c r="B186" s="3">
        <f t="shared" ref="B186:H186" si="27">SUM(B8,B140)</f>
        <v>4567</v>
      </c>
      <c r="C186" s="3">
        <f t="shared" si="27"/>
        <v>4580</v>
      </c>
      <c r="D186" s="3">
        <f t="shared" si="27"/>
        <v>9147</v>
      </c>
      <c r="E186" s="3">
        <f t="shared" si="27"/>
        <v>11403</v>
      </c>
      <c r="F186" s="3">
        <f t="shared" si="27"/>
        <v>14125</v>
      </c>
      <c r="G186" s="3">
        <f t="shared" si="27"/>
        <v>25528</v>
      </c>
      <c r="H186" s="3">
        <f t="shared" si="27"/>
        <v>34675</v>
      </c>
    </row>
    <row r="187" spans="1:8" x14ac:dyDescent="0.2">
      <c r="A187" s="2"/>
      <c r="B187" s="2"/>
      <c r="C187" s="2"/>
      <c r="D187" s="2"/>
      <c r="E187" s="2"/>
      <c r="F187" s="2"/>
      <c r="G187" s="2"/>
      <c r="H187" s="2"/>
    </row>
    <row r="188" spans="1:8" ht="25.5" customHeight="1" x14ac:dyDescent="0.2">
      <c r="A188" s="40" t="s">
        <v>65</v>
      </c>
      <c r="B188" s="40"/>
      <c r="C188" s="40"/>
      <c r="D188" s="40"/>
      <c r="E188" s="40"/>
      <c r="F188" s="40"/>
      <c r="G188" s="40"/>
      <c r="H188" s="40"/>
    </row>
    <row r="189" spans="1:8" s="1" customFormat="1" x14ac:dyDescent="0.2">
      <c r="A189" s="6" t="s">
        <v>21</v>
      </c>
      <c r="B189" s="9"/>
      <c r="C189" s="9"/>
      <c r="D189" s="9"/>
      <c r="E189" s="9"/>
      <c r="F189" s="9"/>
      <c r="G189" s="9"/>
      <c r="H189" s="9"/>
    </row>
    <row r="190" spans="1:8" ht="12.75" customHeight="1" x14ac:dyDescent="0.2">
      <c r="A190" s="9"/>
      <c r="B190" s="9"/>
      <c r="C190" s="9"/>
      <c r="D190" s="9"/>
      <c r="E190" s="9"/>
      <c r="F190" s="9"/>
      <c r="G190" s="9"/>
      <c r="H190" s="9"/>
    </row>
    <row r="191" spans="1:8" x14ac:dyDescent="0.2">
      <c r="A191" s="22" t="s">
        <v>6</v>
      </c>
    </row>
  </sheetData>
  <mergeCells count="7">
    <mergeCell ref="A188:H188"/>
    <mergeCell ref="A1:H1"/>
    <mergeCell ref="A2:H2"/>
    <mergeCell ref="A3:H3"/>
    <mergeCell ref="A5:A6"/>
    <mergeCell ref="B5:D5"/>
    <mergeCell ref="E5:G5"/>
  </mergeCells>
  <printOptions horizontalCentered="1"/>
  <pageMargins left="0.75000000000000011" right="0.75000000000000011" top="0.98" bottom="0.39000000000000007" header="0" footer="0"/>
  <pageSetup scale="70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por modalidad y sede</vt:lpstr>
      <vt:lpstr>'suayed por modalidad y sede'!Títulos_a_imprimir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usuario</cp:lastModifiedBy>
  <cp:lastPrinted>2019-07-02T18:34:46Z</cp:lastPrinted>
  <dcterms:created xsi:type="dcterms:W3CDTF">2017-06-07T03:39:47Z</dcterms:created>
  <dcterms:modified xsi:type="dcterms:W3CDTF">2019-07-10T03:09:16Z</dcterms:modified>
</cp:coreProperties>
</file>