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grado_myd" sheetId="1" r:id="rId1"/>
  </sheets>
  <externalReferences>
    <externalReference r:id="rId2"/>
  </externalReferences>
  <definedNames>
    <definedName name="_xlnm.Database" localSheetId="0">grado_myd!$A$5:$D$164</definedName>
    <definedName name="_xlnm.Database">#REF!</definedName>
    <definedName name="lllllll" localSheetId="0">#REF!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D7" i="1" l="1"/>
  <c r="B8" i="1"/>
  <c r="C8" i="1"/>
  <c r="C6" i="1" s="1"/>
  <c r="D8" i="1"/>
  <c r="D9" i="1"/>
  <c r="D10" i="1"/>
  <c r="C11" i="1"/>
  <c r="B12" i="1"/>
  <c r="B11" i="1" s="1"/>
  <c r="D11" i="1" s="1"/>
  <c r="C12" i="1"/>
  <c r="D12" i="1"/>
  <c r="D13" i="1"/>
  <c r="B14" i="1"/>
  <c r="C14" i="1"/>
  <c r="D14" i="1"/>
  <c r="D15" i="1"/>
  <c r="D16" i="1"/>
  <c r="B17" i="1"/>
  <c r="C17" i="1"/>
  <c r="D17" i="1" s="1"/>
  <c r="D18" i="1"/>
  <c r="D19" i="1"/>
  <c r="B20" i="1"/>
  <c r="C20" i="1"/>
  <c r="D20" i="1"/>
  <c r="D21" i="1"/>
  <c r="D22" i="1"/>
  <c r="B23" i="1"/>
  <c r="C23" i="1"/>
  <c r="D23" i="1" s="1"/>
  <c r="D24" i="1"/>
  <c r="D25" i="1"/>
  <c r="B26" i="1"/>
  <c r="C26" i="1"/>
  <c r="D26" i="1"/>
  <c r="D27" i="1"/>
  <c r="D28" i="1"/>
  <c r="D29" i="1"/>
  <c r="B30" i="1"/>
  <c r="C30" i="1"/>
  <c r="D30" i="1"/>
  <c r="B31" i="1"/>
  <c r="C31" i="1"/>
  <c r="C32" i="1" s="1"/>
  <c r="D31" i="1"/>
  <c r="B32" i="1"/>
  <c r="D32" i="1"/>
  <c r="D34" i="1"/>
  <c r="D35" i="1"/>
  <c r="D36" i="1"/>
  <c r="D37" i="1"/>
  <c r="B38" i="1"/>
  <c r="B33" i="1" s="1"/>
  <c r="C38" i="1"/>
  <c r="D38" i="1"/>
  <c r="D39" i="1"/>
  <c r="D40" i="1"/>
  <c r="B41" i="1"/>
  <c r="C41" i="1"/>
  <c r="C33" i="1" s="1"/>
  <c r="D42" i="1"/>
  <c r="D43" i="1"/>
  <c r="D44" i="1"/>
  <c r="B45" i="1"/>
  <c r="C45" i="1"/>
  <c r="D45" i="1" s="1"/>
  <c r="D46" i="1"/>
  <c r="D47" i="1"/>
  <c r="B48" i="1"/>
  <c r="C48" i="1"/>
  <c r="D48" i="1"/>
  <c r="D49" i="1"/>
  <c r="D50" i="1"/>
  <c r="B51" i="1"/>
  <c r="C51" i="1"/>
  <c r="D51" i="1" s="1"/>
  <c r="D52" i="1"/>
  <c r="D53" i="1"/>
  <c r="B54" i="1"/>
  <c r="C54" i="1"/>
  <c r="D54" i="1"/>
  <c r="D55" i="1"/>
  <c r="D56" i="1"/>
  <c r="D57" i="1"/>
  <c r="D58" i="1"/>
  <c r="B59" i="1"/>
  <c r="C59" i="1"/>
  <c r="D59" i="1" s="1"/>
  <c r="D60" i="1"/>
  <c r="B61" i="1"/>
  <c r="C61" i="1"/>
  <c r="D61" i="1" s="1"/>
  <c r="D62" i="1"/>
  <c r="D63" i="1"/>
  <c r="B64" i="1"/>
  <c r="C64" i="1"/>
  <c r="D64" i="1"/>
  <c r="B65" i="1"/>
  <c r="C65" i="1"/>
  <c r="C66" i="1" s="1"/>
  <c r="D66" i="1" s="1"/>
  <c r="D65" i="1"/>
  <c r="B66" i="1"/>
  <c r="D68" i="1"/>
  <c r="D69" i="1"/>
  <c r="B70" i="1"/>
  <c r="B67" i="1" s="1"/>
  <c r="C70" i="1"/>
  <c r="D71" i="1"/>
  <c r="D72" i="1"/>
  <c r="D70" i="1" s="1"/>
  <c r="B73" i="1"/>
  <c r="C73" i="1"/>
  <c r="C67" i="1" s="1"/>
  <c r="D74" i="1"/>
  <c r="D75" i="1"/>
  <c r="D76" i="1"/>
  <c r="D77" i="1"/>
  <c r="D78" i="1"/>
  <c r="D79" i="1"/>
  <c r="B80" i="1"/>
  <c r="C80" i="1"/>
  <c r="D80" i="1"/>
  <c r="D81" i="1"/>
  <c r="D82" i="1"/>
  <c r="D83" i="1"/>
  <c r="D84" i="1"/>
  <c r="D85" i="1"/>
  <c r="D86" i="1"/>
  <c r="D87" i="1"/>
  <c r="D88" i="1"/>
  <c r="D89" i="1"/>
  <c r="D90" i="1"/>
  <c r="B91" i="1"/>
  <c r="C91" i="1"/>
  <c r="D91" i="1" s="1"/>
  <c r="D92" i="1"/>
  <c r="D93" i="1"/>
  <c r="D94" i="1"/>
  <c r="B95" i="1"/>
  <c r="C95" i="1"/>
  <c r="D95" i="1" s="1"/>
  <c r="D96" i="1"/>
  <c r="D97" i="1"/>
  <c r="B98" i="1"/>
  <c r="C98" i="1"/>
  <c r="D98" i="1"/>
  <c r="D99" i="1"/>
  <c r="D100" i="1"/>
  <c r="B101" i="1"/>
  <c r="C101" i="1"/>
  <c r="D101" i="1" s="1"/>
  <c r="D102" i="1"/>
  <c r="D103" i="1"/>
  <c r="B104" i="1"/>
  <c r="C104" i="1"/>
  <c r="D104" i="1"/>
  <c r="B105" i="1"/>
  <c r="C105" i="1"/>
  <c r="C106" i="1" s="1"/>
  <c r="D105" i="1"/>
  <c r="B106" i="1"/>
  <c r="D106" i="1"/>
  <c r="D108" i="1"/>
  <c r="B109" i="1"/>
  <c r="B107" i="1" s="1"/>
  <c r="C109" i="1"/>
  <c r="C107" i="1" s="1"/>
  <c r="D109" i="1"/>
  <c r="D110" i="1"/>
  <c r="D111" i="1"/>
  <c r="B112" i="1"/>
  <c r="C112" i="1"/>
  <c r="D112" i="1" s="1"/>
  <c r="D113" i="1"/>
  <c r="D114" i="1"/>
  <c r="D115" i="1"/>
  <c r="B116" i="1"/>
  <c r="C116" i="1"/>
  <c r="D116" i="1" s="1"/>
  <c r="D117" i="1"/>
  <c r="D118" i="1"/>
  <c r="B119" i="1"/>
  <c r="C119" i="1"/>
  <c r="D119" i="1"/>
  <c r="D120" i="1"/>
  <c r="D121" i="1"/>
  <c r="B122" i="1"/>
  <c r="C122" i="1"/>
  <c r="D122" i="1" s="1"/>
  <c r="D123" i="1"/>
  <c r="D124" i="1"/>
  <c r="B125" i="1"/>
  <c r="C125" i="1"/>
  <c r="D125" i="1"/>
  <c r="D126" i="1"/>
  <c r="D127" i="1"/>
  <c r="B128" i="1"/>
  <c r="C128" i="1"/>
  <c r="D128" i="1" s="1"/>
  <c r="D129" i="1"/>
  <c r="D130" i="1"/>
  <c r="B131" i="1"/>
  <c r="C131" i="1"/>
  <c r="D131" i="1"/>
  <c r="D132" i="1"/>
  <c r="D133" i="1"/>
  <c r="B134" i="1"/>
  <c r="C134" i="1"/>
  <c r="D134" i="1" s="1"/>
  <c r="D135" i="1"/>
  <c r="D136" i="1"/>
  <c r="D137" i="1"/>
  <c r="B138" i="1"/>
  <c r="C138" i="1"/>
  <c r="D138" i="1" s="1"/>
  <c r="D139" i="1"/>
  <c r="D140" i="1"/>
  <c r="B141" i="1"/>
  <c r="C141" i="1"/>
  <c r="D141" i="1"/>
  <c r="D142" i="1"/>
  <c r="D143" i="1"/>
  <c r="B144" i="1"/>
  <c r="C144" i="1"/>
  <c r="D144" i="1" s="1"/>
  <c r="D145" i="1"/>
  <c r="D146" i="1"/>
  <c r="B147" i="1"/>
  <c r="C147" i="1"/>
  <c r="D147" i="1"/>
  <c r="D148" i="1"/>
  <c r="D149" i="1"/>
  <c r="D150" i="1"/>
  <c r="D151" i="1"/>
  <c r="D152" i="1"/>
  <c r="B153" i="1"/>
  <c r="C153" i="1"/>
  <c r="D153" i="1" s="1"/>
  <c r="D154" i="1"/>
  <c r="B155" i="1"/>
  <c r="C155" i="1"/>
  <c r="D155" i="1"/>
  <c r="B156" i="1"/>
  <c r="C156" i="1"/>
  <c r="D156" i="1"/>
  <c r="B157" i="1"/>
  <c r="C157" i="1"/>
  <c r="D157" i="1"/>
  <c r="B159" i="1"/>
  <c r="C159" i="1"/>
  <c r="D159" i="1"/>
  <c r="B160" i="1"/>
  <c r="C160" i="1"/>
  <c r="D160" i="1"/>
  <c r="B162" i="1"/>
  <c r="C162" i="1"/>
  <c r="D162" i="1"/>
  <c r="D67" i="1" l="1"/>
  <c r="D33" i="1"/>
  <c r="B6" i="1"/>
  <c r="D6" i="1" s="1"/>
  <c r="D107" i="1"/>
  <c r="D73" i="1"/>
  <c r="D41" i="1"/>
</calcChain>
</file>

<file path=xl/sharedStrings.xml><?xml version="1.0" encoding="utf-8"?>
<sst xmlns="http://schemas.openxmlformats.org/spreadsheetml/2006/main" count="157" uniqueCount="148">
  <si>
    <t>FUENTE: Dirección General de Administración Escolar, UNAM.</t>
  </si>
  <si>
    <t>T O T A L</t>
  </si>
  <si>
    <t>Doctorado</t>
  </si>
  <si>
    <t>Maestría</t>
  </si>
  <si>
    <t>doctorado</t>
  </si>
  <si>
    <t>maestria</t>
  </si>
  <si>
    <t>Maestría en Diseño Industrial</t>
  </si>
  <si>
    <t>Programa de Posgrado en Diseño Industrial</t>
  </si>
  <si>
    <t>Doctorado en Artes y Diseño</t>
  </si>
  <si>
    <t>Maestría en Docencia en Artes y Diseño</t>
  </si>
  <si>
    <t>Maestría en Diseño y Comunicación Visual</t>
  </si>
  <si>
    <t>Maestría en Cine Documental</t>
  </si>
  <si>
    <t>Maestría en Artes Visuales</t>
  </si>
  <si>
    <t>Posgrado en Artes y Diseño</t>
  </si>
  <si>
    <t>Doctorado en Urbanismo</t>
  </si>
  <si>
    <t>Maestría en Urbanismo</t>
  </si>
  <si>
    <t>Maestría y Doctorado en Urbanismo</t>
  </si>
  <si>
    <t>Doctorado en Pedagogía</t>
  </si>
  <si>
    <t>Maestría en Pedagogía</t>
  </si>
  <si>
    <t>Maestría y Doctorado en Pedagogía</t>
  </si>
  <si>
    <t>Doctorado en Música</t>
  </si>
  <si>
    <t>Maestría en Música</t>
  </si>
  <si>
    <t>Maestría y Doctorado en Música</t>
  </si>
  <si>
    <t>Doctorado en Lingüística</t>
  </si>
  <si>
    <t>Maestría en Lingüística Hispánica</t>
  </si>
  <si>
    <t>Maestría en Lingüística Aplicada</t>
  </si>
  <si>
    <t>Maestría y Doctorado en Lingüística</t>
  </si>
  <si>
    <t>Doctorado en Letras</t>
  </si>
  <si>
    <t>Maestría en Letras</t>
  </si>
  <si>
    <t>Maestría y Doctorado en Letras</t>
  </si>
  <si>
    <t>Doctorado en Historia del Arte</t>
  </si>
  <si>
    <t>Maestría en Historia del Arte</t>
  </si>
  <si>
    <t>Maestría, Doctorado y Especialización en Historia del Arte</t>
  </si>
  <si>
    <t>Doctorado en Historia</t>
  </si>
  <si>
    <t>Maestría en Historia</t>
  </si>
  <si>
    <t>Maestría y Doctorado en Historia</t>
  </si>
  <si>
    <t>Doctorado en Filosofía de la Ciencia</t>
  </si>
  <si>
    <t>Maestría en Filosofía de la Ciencia</t>
  </si>
  <si>
    <t>Maestría y Doctorado en Filosofía de la Ciencia</t>
  </si>
  <si>
    <t>Doctorado en Filosofía</t>
  </si>
  <si>
    <t>Maestría en Filosofía</t>
  </si>
  <si>
    <t>Maestría y Doctorado en Filosofía</t>
  </si>
  <si>
    <t>Doctorado en Estudios Mesoamericanos</t>
  </si>
  <si>
    <t>Maestría en Estudios Mesoamericanos</t>
  </si>
  <si>
    <t>Maestría y Doctorado en Estudios Mesoamericanos</t>
  </si>
  <si>
    <t>Doctorado en Bibliotecología y Estudios de la Información</t>
  </si>
  <si>
    <t>Maestría en Bibliotecología y Estudios de la Información (a Distancia)</t>
  </si>
  <si>
    <t>Maestría en Bibliotecología y Estudios de la Información</t>
  </si>
  <si>
    <t>Maestría y Doctorado en Bibliotecología y Estudios de la Información</t>
  </si>
  <si>
    <t>Doctorado en Arquitectura</t>
  </si>
  <si>
    <t>Maestría en Arquitectura</t>
  </si>
  <si>
    <t>Maestría y Doctorado en Arquitectura</t>
  </si>
  <si>
    <t>Maestría en Docencia para la Educación Media Superior</t>
  </si>
  <si>
    <t>HUMANIDADES Y ARTES</t>
  </si>
  <si>
    <t>Doctorado en Geografía</t>
  </si>
  <si>
    <t>Maestría en Geografía</t>
  </si>
  <si>
    <t>Posgrado en Geografía</t>
  </si>
  <si>
    <t>Doctorado en Estudios Latinoamericanos</t>
  </si>
  <si>
    <t>Maestría en Estudios Latinoamericanos</t>
  </si>
  <si>
    <t>Posgrado en Estudios Latinoamericanos</t>
  </si>
  <si>
    <t>Doctorado en Economía</t>
  </si>
  <si>
    <t>Maestría en Economía</t>
  </si>
  <si>
    <t>Posgrado en Economía</t>
  </si>
  <si>
    <t>Doctorado en Derecho</t>
  </si>
  <si>
    <t>Maestría en Política Criminal</t>
  </si>
  <si>
    <t>Maestría en Derecho</t>
  </si>
  <si>
    <t>Posgrado en Derecho</t>
  </si>
  <si>
    <t>Doctorado en Ciencias Políticas y Sociales</t>
  </si>
  <si>
    <t>Maestría en Gobierno y Asuntos Públicos</t>
  </si>
  <si>
    <t>Maestría en Estudios Políticos y Sociales</t>
  </si>
  <si>
    <t>Maestría en Estudios México-Estados Unidos</t>
  </si>
  <si>
    <t>Maestría en Estudios en Relaciones Internacionales</t>
  </si>
  <si>
    <t>Maestría en Demografía Social</t>
  </si>
  <si>
    <t>Maestría en Comunicación</t>
  </si>
  <si>
    <t>Maestría en Ciencias de la Comunicación</t>
  </si>
  <si>
    <t>Maestría en Ciencia Política</t>
  </si>
  <si>
    <t>Maestría en Administración Pública</t>
  </si>
  <si>
    <t>Posgrado en Ciencias Políticas y Sociales</t>
  </si>
  <si>
    <t>Doctorado en Ciencias de la Administrativa</t>
  </si>
  <si>
    <t>Maestría en Informática Administrativa</t>
  </si>
  <si>
    <t>Maestría en Finanzas</t>
  </si>
  <si>
    <t>Maestría en Auditoría</t>
  </si>
  <si>
    <t>Maestría en Alta Dirección</t>
  </si>
  <si>
    <t>Maestría en Administración</t>
  </si>
  <si>
    <t>Posgrado en Ciencias de la Administración</t>
  </si>
  <si>
    <t>Doctorado en Antropología</t>
  </si>
  <si>
    <t>Maestría en Antropología</t>
  </si>
  <si>
    <t>Posgrado en Antropología</t>
  </si>
  <si>
    <t>Maestría en Trabajo Social</t>
  </si>
  <si>
    <t>CIENCIAS SOCIALES</t>
  </si>
  <si>
    <t>Doctorado en Ciencias del Mar y Limnología</t>
  </si>
  <si>
    <t>Maestría en Ciencias del Mar y Limnología</t>
  </si>
  <si>
    <t>Posgrado en Ciencias del Mar y Limnología</t>
  </si>
  <si>
    <t>Maestría en Ciencias de la Sostenibilidad</t>
  </si>
  <si>
    <t>Posgrado en Ciencias de la Sostenibilidad</t>
  </si>
  <si>
    <t>Doctorado en Ciencias Biológicas a Distancia</t>
  </si>
  <si>
    <t>Doctorado en Ciencias Biológicas</t>
  </si>
  <si>
    <t>Doctorado en Ciencias (Biología)</t>
  </si>
  <si>
    <t>Maestría en Ciencias Biológicas</t>
  </si>
  <si>
    <t>Posgrado en Ciencias Biológicas</t>
  </si>
  <si>
    <t>Doctorado en Psicología</t>
  </si>
  <si>
    <t>Maestría en Psicología</t>
  </si>
  <si>
    <t>Maestría y Doctorado en Psicología</t>
  </si>
  <si>
    <t>Doctorado en Ciencias Químicas</t>
  </si>
  <si>
    <t>Maestría en Ciencias Químicas</t>
  </si>
  <si>
    <t>Maestría y Doctorado en Ciencias Químicas</t>
  </si>
  <si>
    <t>Doctorado en Ciencias Médicas, Odontológicas y de la salud</t>
  </si>
  <si>
    <t>Maestría en Ciencias Médicas, Odontológicas y de la salud</t>
  </si>
  <si>
    <t>Maestría y Doctorado en Ciencias Médicas, Odontológicas y de la Salud</t>
  </si>
  <si>
    <t>Doctorado en Ciencias de la Producción y de la Salud Animal</t>
  </si>
  <si>
    <t>Maestría en Medicina Veterinaria y Zootecnia</t>
  </si>
  <si>
    <t>Maestría en Ciencias de la Producción y de la Salud Animal</t>
  </si>
  <si>
    <t>Maestría y Doctorado en Ciencias de la Producción y de la Salud Animal</t>
  </si>
  <si>
    <t>Doctorado en Ciencias (Bioquímicas)</t>
  </si>
  <si>
    <t>Maestría en Ciencias (Bioquímicas)</t>
  </si>
  <si>
    <t>Maestría y Doctorado en Ciencias Bioquímicas</t>
  </si>
  <si>
    <t>Doctorado en Ciencias Biomédicas</t>
  </si>
  <si>
    <t>Maestría en Enfermería</t>
  </si>
  <si>
    <t>Maestría en Ciencias Neurobiología</t>
  </si>
  <si>
    <t>CIENIAS BIOLÓGICAS, QUÍMICAS Y DE LA SALUD</t>
  </si>
  <si>
    <t>Doctorado en Ciencias (Física)</t>
  </si>
  <si>
    <t>Maestría en Ciencias (Física Médica)</t>
  </si>
  <si>
    <t>Maestría en Ciencias (Física)</t>
  </si>
  <si>
    <t>Posgrado en Ciencias Físicas</t>
  </si>
  <si>
    <t>Doctorado en Ciencias de la Tierra</t>
  </si>
  <si>
    <t>Maestría en Ciencias de la Tierra</t>
  </si>
  <si>
    <t>Posgrado en Ciencias de la Tierra</t>
  </si>
  <si>
    <t>Doctorado en Ciencia e Ingeniería de Materiales</t>
  </si>
  <si>
    <t>Maestría en Ciencia e Ingeniería de Materiales</t>
  </si>
  <si>
    <t>Posgrado en Ciencia e Ingeniería de Materiales</t>
  </si>
  <si>
    <t>Doctorado en Ciencia e Ingeniería de la Computación</t>
  </si>
  <si>
    <t>Maestría en Ciencia e Ingeniería de la Computación</t>
  </si>
  <si>
    <t>Posgrado en Ciencia e Ingeniería de la Computación</t>
  </si>
  <si>
    <t>Doctorado en Ciencias (Astrofísica)</t>
  </si>
  <si>
    <t>Maestría en Ciencias (Astrofísica)</t>
  </si>
  <si>
    <t>Posgrado en Astrofísica</t>
  </si>
  <si>
    <t>Doctorado en Ingeniería</t>
  </si>
  <si>
    <t>Maestría en Ingeniería</t>
  </si>
  <si>
    <t>Maestría y Doctorado en Ingeniería</t>
  </si>
  <si>
    <t>Doctorado en Ciencias (Matemáticas)</t>
  </si>
  <si>
    <t>Maestría en Ciencias (Matemáticas)</t>
  </si>
  <si>
    <t>Maestría y Doctorado en Ciencias Matemáticas</t>
  </si>
  <si>
    <t>CIENCIAS FÍSICO MATEMÁTICAS E INGENIERÍAS</t>
  </si>
  <si>
    <t>Total</t>
  </si>
  <si>
    <t>Mujeres</t>
  </si>
  <si>
    <t>Hombres</t>
  </si>
  <si>
    <t>Área / Programa / Plan de estudios</t>
  </si>
  <si>
    <t>UNAM. EXÁMENES DE GRADO DE MAESTRÍA Y DOCTORADO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</si>
</sst>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6" fillId="0" borderId="0"/>
    <xf numFmtId="0" fontId="5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2" applyFont="1"/>
    <xf numFmtId="1" fontId="1" fillId="0" borderId="0" xfId="2" applyNumberFormat="1" applyFont="1" applyAlignment="1">
      <alignment vertical="center"/>
    </xf>
    <xf numFmtId="1" fontId="1" fillId="0" borderId="0" xfId="2" applyNumberFormat="1" applyFont="1" applyFill="1" applyAlignment="1">
      <alignment vertical="center"/>
    </xf>
    <xf numFmtId="3" fontId="0" fillId="0" borderId="0" xfId="3" applyNumberFormat="1" applyFont="1"/>
    <xf numFmtId="3" fontId="0" fillId="0" borderId="0" xfId="3" applyNumberFormat="1" applyFont="1" applyAlignment="1">
      <alignment vertical="center"/>
    </xf>
    <xf numFmtId="3" fontId="0" fillId="0" borderId="0" xfId="3" applyNumberFormat="1" applyFont="1" applyFill="1" applyAlignment="1">
      <alignment vertical="center"/>
    </xf>
    <xf numFmtId="3" fontId="3" fillId="0" borderId="0" xfId="3" applyNumberFormat="1" applyFont="1" applyAlignment="1">
      <alignment vertical="center"/>
    </xf>
    <xf numFmtId="3" fontId="4" fillId="2" borderId="0" xfId="3" applyNumberFormat="1" applyFont="1" applyFill="1" applyAlignment="1">
      <alignment horizontal="right" vertical="center"/>
    </xf>
    <xf numFmtId="3" fontId="4" fillId="2" borderId="0" xfId="3" applyNumberFormat="1" applyFont="1" applyFill="1" applyAlignment="1">
      <alignment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3" applyNumberFormat="1" applyFont="1" applyFill="1" applyAlignment="1">
      <alignment horizontal="right" vertical="center"/>
    </xf>
    <xf numFmtId="0" fontId="0" fillId="0" borderId="0" xfId="3" applyFont="1"/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Border="1" applyAlignment="1">
      <alignment vertical="center"/>
    </xf>
    <xf numFmtId="3" fontId="0" fillId="0" borderId="0" xfId="3" applyNumberFormat="1" applyFont="1" applyAlignment="1">
      <alignment horizontal="left" indent="1"/>
    </xf>
    <xf numFmtId="3" fontId="0" fillId="0" borderId="0" xfId="4" quotePrefix="1" applyNumberFormat="1" applyFont="1" applyFill="1" applyAlignment="1">
      <alignment horizontal="right" vertical="center"/>
    </xf>
    <xf numFmtId="0" fontId="0" fillId="0" borderId="0" xfId="4" applyNumberFormat="1" applyFont="1" applyAlignment="1">
      <alignment horizontal="left" vertical="center"/>
    </xf>
    <xf numFmtId="3" fontId="1" fillId="0" borderId="0" xfId="4" quotePrefix="1" applyNumberFormat="1" applyFont="1" applyFill="1" applyAlignment="1">
      <alignment horizontal="right" vertical="center"/>
    </xf>
    <xf numFmtId="0" fontId="1" fillId="0" borderId="0" xfId="4" applyNumberFormat="1" applyFont="1" applyAlignment="1">
      <alignment horizontal="left" vertical="center" indent="2"/>
    </xf>
    <xf numFmtId="3" fontId="4" fillId="0" borderId="0" xfId="4" quotePrefix="1" applyNumberFormat="1" applyFont="1" applyFill="1" applyAlignment="1">
      <alignment horizontal="right" vertical="center"/>
    </xf>
    <xf numFmtId="0" fontId="4" fillId="0" borderId="0" xfId="4" applyNumberFormat="1" applyFont="1" applyAlignment="1">
      <alignment horizontal="left" vertical="center" indent="1"/>
    </xf>
    <xf numFmtId="0" fontId="1" fillId="0" borderId="0" xfId="2" applyNumberFormat="1" applyFill="1"/>
    <xf numFmtId="0" fontId="1" fillId="0" borderId="0" xfId="2" quotePrefix="1" applyNumberFormat="1" applyFont="1" applyFill="1" applyAlignment="1">
      <alignment horizontal="right" vertical="center"/>
    </xf>
    <xf numFmtId="0" fontId="0" fillId="0" borderId="0" xfId="4" applyNumberFormat="1" applyFont="1" applyAlignment="1">
      <alignment horizontal="left" vertical="center" indent="2"/>
    </xf>
    <xf numFmtId="0" fontId="0" fillId="0" borderId="0" xfId="4" quotePrefix="1" applyNumberFormat="1" applyFont="1" applyAlignment="1">
      <alignment horizontal="left" vertical="center" indent="2"/>
    </xf>
    <xf numFmtId="0" fontId="4" fillId="0" borderId="0" xfId="4" quotePrefix="1" applyNumberFormat="1" applyFont="1" applyAlignment="1">
      <alignment horizontal="left" vertical="center" indent="1"/>
    </xf>
    <xf numFmtId="0" fontId="4" fillId="0" borderId="0" xfId="4" applyNumberFormat="1" applyFont="1" applyFill="1" applyAlignment="1">
      <alignment horizontal="left" vertical="center" indent="1"/>
    </xf>
    <xf numFmtId="0" fontId="4" fillId="0" borderId="0" xfId="2" quotePrefix="1" applyNumberFormat="1" applyFont="1" applyFill="1" applyAlignment="1">
      <alignment horizontal="right" vertical="center"/>
    </xf>
    <xf numFmtId="3" fontId="1" fillId="0" borderId="0" xfId="2" applyNumberFormat="1" applyFont="1" applyFill="1" applyAlignment="1">
      <alignment horizontal="right" vertical="center"/>
    </xf>
    <xf numFmtId="1" fontId="1" fillId="0" borderId="0" xfId="2" applyNumberFormat="1" applyFont="1" applyFill="1" applyAlignment="1">
      <alignment horizontal="right" vertical="center"/>
    </xf>
    <xf numFmtId="0" fontId="0" fillId="0" borderId="0" xfId="4" quotePrefix="1" applyNumberFormat="1" applyFont="1" applyFill="1" applyAlignment="1">
      <alignment horizontal="left" vertical="center" indent="2"/>
    </xf>
    <xf numFmtId="3" fontId="4" fillId="0" borderId="0" xfId="4" quotePrefix="1" applyNumberFormat="1" applyFont="1" applyFill="1" applyBorder="1" applyAlignment="1">
      <alignment horizontal="right" vertical="center"/>
    </xf>
    <xf numFmtId="0" fontId="4" fillId="0" borderId="0" xfId="4" applyNumberFormat="1" applyFont="1" applyFill="1" applyBorder="1" applyAlignment="1">
      <alignment horizontal="left" vertical="center" indent="1"/>
    </xf>
    <xf numFmtId="1" fontId="1" fillId="0" borderId="0" xfId="2" applyNumberFormat="1" applyFont="1" applyFill="1" applyBorder="1" applyAlignment="1">
      <alignment horizontal="right" vertical="center"/>
    </xf>
    <xf numFmtId="0" fontId="0" fillId="0" borderId="0" xfId="4" quotePrefix="1" applyNumberFormat="1" applyFont="1" applyBorder="1" applyAlignment="1">
      <alignment horizontal="left" vertical="center" indent="2"/>
    </xf>
    <xf numFmtId="0" fontId="1" fillId="0" borderId="0" xfId="4" quotePrefix="1" applyNumberFormat="1" applyFont="1" applyAlignment="1">
      <alignment horizontal="left" vertical="center" indent="2"/>
    </xf>
    <xf numFmtId="1" fontId="4" fillId="0" borderId="0" xfId="3" applyNumberFormat="1" applyFont="1" applyAlignment="1">
      <alignment vertical="center"/>
    </xf>
    <xf numFmtId="3" fontId="1" fillId="0" borderId="0" xfId="2" quotePrefix="1" applyNumberFormat="1" applyFont="1" applyFill="1" applyAlignment="1">
      <alignment horizontal="right" vertical="center"/>
    </xf>
    <xf numFmtId="3" fontId="1" fillId="0" borderId="0" xfId="2" applyNumberFormat="1"/>
    <xf numFmtId="3" fontId="4" fillId="0" borderId="0" xfId="3" applyNumberFormat="1" applyFont="1" applyAlignment="1">
      <alignment horizontal="left" vertical="center" indent="1"/>
    </xf>
    <xf numFmtId="3" fontId="4" fillId="0" borderId="0" xfId="3" applyNumberFormat="1" applyFont="1" applyFill="1" applyAlignment="1">
      <alignment horizontal="left" vertical="center" indent="1"/>
    </xf>
    <xf numFmtId="3" fontId="0" fillId="0" borderId="0" xfId="3" applyNumberFormat="1" applyFont="1" applyFill="1"/>
    <xf numFmtId="3" fontId="1" fillId="0" borderId="0" xfId="3" applyNumberFormat="1" applyFont="1" applyFill="1"/>
    <xf numFmtId="3" fontId="1" fillId="0" borderId="0" xfId="3" applyNumberFormat="1" applyFont="1" applyFill="1" applyAlignment="1">
      <alignment horizontal="left" vertical="center" indent="2"/>
    </xf>
    <xf numFmtId="0" fontId="6" fillId="0" borderId="0" xfId="5" applyFont="1" applyFill="1" applyAlignment="1">
      <alignment horizontal="right" vertical="center"/>
    </xf>
    <xf numFmtId="3" fontId="1" fillId="0" borderId="0" xfId="3" applyNumberFormat="1" applyFont="1" applyAlignment="1">
      <alignment horizontal="left" vertical="center" indent="2"/>
    </xf>
    <xf numFmtId="3" fontId="0" fillId="0" borderId="0" xfId="3" applyNumberFormat="1" applyFont="1" applyAlignment="1">
      <alignment horizontal="left" vertical="center" indent="2"/>
    </xf>
    <xf numFmtId="3" fontId="1" fillId="0" borderId="0" xfId="3" applyNumberFormat="1" applyFont="1" applyFill="1" applyAlignment="1">
      <alignment horizontal="right" vertical="center"/>
    </xf>
    <xf numFmtId="3" fontId="4" fillId="0" borderId="0" xfId="4" quotePrefix="1" applyNumberFormat="1" applyFont="1" applyAlignment="1">
      <alignment horizontal="right" vertical="center"/>
    </xf>
    <xf numFmtId="1" fontId="4" fillId="0" borderId="0" xfId="3" applyNumberFormat="1" applyFont="1" applyAlignment="1">
      <alignment horizontal="left" vertical="center" indent="1"/>
    </xf>
    <xf numFmtId="0" fontId="0" fillId="0" borderId="0" xfId="4" quotePrefix="1" applyNumberFormat="1" applyFont="1" applyAlignment="1">
      <alignment horizontal="left" vertical="center"/>
    </xf>
    <xf numFmtId="3" fontId="7" fillId="0" borderId="0" xfId="3" applyNumberFormat="1" applyFont="1"/>
    <xf numFmtId="1" fontId="1" fillId="0" borderId="0" xfId="2" quotePrefix="1" applyNumberFormat="1" applyFont="1" applyFill="1" applyAlignment="1">
      <alignment horizontal="right" vertical="center"/>
    </xf>
    <xf numFmtId="3" fontId="0" fillId="0" borderId="0" xfId="3" applyNumberFormat="1" applyFont="1" applyFill="1" applyAlignment="1">
      <alignment horizontal="left" vertical="center" indent="2"/>
    </xf>
    <xf numFmtId="0" fontId="0" fillId="0" borderId="0" xfId="0" applyNumberFormat="1" applyFill="1"/>
    <xf numFmtId="0" fontId="0" fillId="0" borderId="0" xfId="5" applyFont="1" applyFill="1" applyAlignment="1">
      <alignment horizontal="right" vertical="center"/>
    </xf>
    <xf numFmtId="0" fontId="1" fillId="0" borderId="0" xfId="2" quotePrefix="1" applyNumberFormat="1" applyFill="1" applyAlignment="1">
      <alignment vertical="center"/>
    </xf>
    <xf numFmtId="3" fontId="4" fillId="0" borderId="0" xfId="3" applyNumberFormat="1" applyFont="1"/>
    <xf numFmtId="3" fontId="4" fillId="0" borderId="0" xfId="2" applyNumberFormat="1" applyFont="1" applyFill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3" fontId="4" fillId="0" borderId="0" xfId="1" quotePrefix="1" applyNumberFormat="1" applyFont="1" applyFill="1" applyAlignment="1">
      <alignment horizontal="right" vertical="center"/>
    </xf>
    <xf numFmtId="1" fontId="4" fillId="0" borderId="0" xfId="3" applyNumberFormat="1" applyFont="1" applyFill="1" applyAlignment="1">
      <alignment vertical="center"/>
    </xf>
    <xf numFmtId="0" fontId="0" fillId="0" borderId="0" xfId="4" quotePrefix="1" applyNumberFormat="1" applyFont="1" applyFill="1" applyAlignment="1">
      <alignment horizontal="left" vertical="center"/>
    </xf>
    <xf numFmtId="0" fontId="0" fillId="0" borderId="0" xfId="4" applyNumberFormat="1" applyFont="1" applyFill="1" applyAlignment="1">
      <alignment horizontal="left" vertical="center"/>
    </xf>
    <xf numFmtId="1" fontId="4" fillId="0" borderId="0" xfId="3" applyNumberFormat="1" applyFont="1" applyFill="1" applyAlignment="1">
      <alignment horizontal="left" vertical="center" indent="1"/>
    </xf>
    <xf numFmtId="3" fontId="1" fillId="0" borderId="0" xfId="3" applyNumberFormat="1" applyFont="1"/>
    <xf numFmtId="0" fontId="0" fillId="0" borderId="0" xfId="4" applyNumberFormat="1" applyFont="1" applyFill="1" applyAlignment="1">
      <alignment horizontal="left" vertical="center" indent="2"/>
    </xf>
    <xf numFmtId="1" fontId="4" fillId="0" borderId="0" xfId="2" applyNumberFormat="1" applyFont="1" applyFill="1" applyAlignment="1">
      <alignment horizontal="right" vertical="center"/>
    </xf>
    <xf numFmtId="1" fontId="1" fillId="0" borderId="0" xfId="2" applyNumberFormat="1" applyFont="1" applyFill="1" applyAlignment="1">
      <alignment horizontal="left" vertical="center" indent="2"/>
    </xf>
    <xf numFmtId="3" fontId="4" fillId="0" borderId="0" xfId="3" applyNumberFormat="1" applyFont="1" applyAlignment="1">
      <alignment vertical="center"/>
    </xf>
    <xf numFmtId="0" fontId="1" fillId="0" borderId="0" xfId="2" applyFont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" fontId="1" fillId="0" borderId="0" xfId="2" applyNumberFormat="1" applyFont="1" applyBorder="1" applyAlignment="1">
      <alignment vertical="center"/>
    </xf>
    <xf numFmtId="0" fontId="3" fillId="0" borderId="0" xfId="2" applyFont="1"/>
    <xf numFmtId="0" fontId="8" fillId="2" borderId="0" xfId="2" quotePrefix="1" applyFont="1" applyFill="1" applyBorder="1" applyAlignment="1">
      <alignment horizontal="center" vertical="center"/>
    </xf>
    <xf numFmtId="1" fontId="8" fillId="2" borderId="0" xfId="2" quotePrefix="1" applyNumberFormat="1" applyFont="1" applyFill="1" applyBorder="1" applyAlignment="1">
      <alignment horizontal="center" vertical="center"/>
    </xf>
    <xf numFmtId="1" fontId="8" fillId="2" borderId="0" xfId="2" applyNumberFormat="1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Continuous" vertical="center"/>
    </xf>
    <xf numFmtId="0" fontId="1" fillId="0" borderId="0" xfId="2" applyFont="1" applyFill="1" applyBorder="1" applyAlignment="1">
      <alignment horizontal="centerContinuous" vertical="center"/>
    </xf>
    <xf numFmtId="1" fontId="1" fillId="0" borderId="0" xfId="2" applyNumberFormat="1" applyFont="1" applyBorder="1" applyAlignment="1">
      <alignment horizontal="centerContinuous" vertical="center"/>
    </xf>
    <xf numFmtId="0" fontId="1" fillId="0" borderId="0" xfId="2" applyFont="1" applyAlignment="1">
      <alignment horizontal="centerContinuous" vertical="center"/>
    </xf>
    <xf numFmtId="0" fontId="1" fillId="0" borderId="0" xfId="2" applyFont="1" applyFill="1" applyAlignment="1">
      <alignment horizontal="centerContinuous" vertical="center"/>
    </xf>
    <xf numFmtId="1" fontId="4" fillId="0" borderId="0" xfId="2" applyNumberFormat="1" applyFont="1" applyAlignment="1">
      <alignment horizontal="centerContinuous" vertical="center"/>
    </xf>
    <xf numFmtId="1" fontId="4" fillId="0" borderId="0" xfId="2" applyNumberFormat="1" applyFont="1" applyAlignment="1">
      <alignment horizontal="center" vertical="center"/>
    </xf>
  </cellXfs>
  <cellStyles count="8">
    <cellStyle name="Millares" xfId="1" builtinId="3"/>
    <cellStyle name="Normal" xfId="0" builtinId="0"/>
    <cellStyle name="Normal 2" xfId="6"/>
    <cellStyle name="Normal 3" xfId="2"/>
    <cellStyle name="Normal_Maestria Doctorado por Programa 2" xfId="4"/>
    <cellStyle name="Normal_POBESC_3" xfId="3"/>
    <cellStyle name="Normal_Programas Maestria y Doctorado 2" xf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3%20ex&#225;menes%20de%20grado%202018%20ver3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o_es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3"/>
  <sheetViews>
    <sheetView tabSelected="1" zoomScaleSheetLayoutView="80" workbookViewId="0">
      <selection sqref="A1:D1"/>
    </sheetView>
  </sheetViews>
  <sheetFormatPr baseColWidth="10" defaultColWidth="10.85546875" defaultRowHeight="12.75" x14ac:dyDescent="0.2"/>
  <cols>
    <col min="1" max="1" width="71.42578125" style="2" customWidth="1"/>
    <col min="2" max="3" width="11.42578125" style="3" customWidth="1"/>
    <col min="4" max="4" width="11.42578125" style="2" customWidth="1"/>
    <col min="5" max="16384" width="10.85546875" style="1"/>
  </cols>
  <sheetData>
    <row r="1" spans="1:4" ht="15" customHeight="1" x14ac:dyDescent="0.2">
      <c r="A1" s="84" t="s">
        <v>147</v>
      </c>
      <c r="B1" s="84"/>
      <c r="C1" s="84"/>
      <c r="D1" s="84"/>
    </row>
    <row r="2" spans="1:4" ht="15" customHeight="1" x14ac:dyDescent="0.2">
      <c r="A2" s="83">
        <v>2018</v>
      </c>
      <c r="B2" s="82"/>
      <c r="C2" s="82"/>
      <c r="D2" s="81"/>
    </row>
    <row r="3" spans="1:4" x14ac:dyDescent="0.2">
      <c r="A3" s="80"/>
      <c r="B3" s="79"/>
      <c r="C3" s="79"/>
      <c r="D3" s="78"/>
    </row>
    <row r="4" spans="1:4" s="74" customFormat="1" ht="15" customHeight="1" x14ac:dyDescent="0.2">
      <c r="A4" s="77" t="s">
        <v>146</v>
      </c>
      <c r="B4" s="77" t="s">
        <v>145</v>
      </c>
      <c r="C4" s="76" t="s">
        <v>144</v>
      </c>
      <c r="D4" s="75" t="s">
        <v>143</v>
      </c>
    </row>
    <row r="5" spans="1:4" ht="9" customHeight="1" x14ac:dyDescent="0.2">
      <c r="A5" s="73"/>
      <c r="B5" s="72"/>
      <c r="C5" s="72"/>
      <c r="D5" s="71"/>
    </row>
    <row r="6" spans="1:4" s="4" customFormat="1" ht="15" customHeight="1" x14ac:dyDescent="0.2">
      <c r="A6" s="70" t="s">
        <v>142</v>
      </c>
      <c r="B6" s="60">
        <f>SUM(B7,B8,B11,B14,B17,B20,B23,B26)</f>
        <v>599</v>
      </c>
      <c r="C6" s="60">
        <f>SUM(C7,C8,C11,C14,C17,C20,C23,C26)</f>
        <v>245</v>
      </c>
      <c r="D6" s="60">
        <f>SUM(B6:C6)</f>
        <v>844</v>
      </c>
    </row>
    <row r="7" spans="1:4" s="4" customFormat="1" ht="15" customHeight="1" x14ac:dyDescent="0.2">
      <c r="A7" s="40" t="s">
        <v>52</v>
      </c>
      <c r="B7" s="60">
        <v>4</v>
      </c>
      <c r="C7" s="60">
        <v>4</v>
      </c>
      <c r="D7" s="60">
        <f>SUM(B7:C7)</f>
        <v>8</v>
      </c>
    </row>
    <row r="8" spans="1:4" s="4" customFormat="1" ht="15" customHeight="1" x14ac:dyDescent="0.2">
      <c r="A8" s="41" t="s">
        <v>141</v>
      </c>
      <c r="B8" s="60">
        <f>SUM(B9:B10)</f>
        <v>55</v>
      </c>
      <c r="C8" s="60">
        <f>SUM(C9:C10)</f>
        <v>12</v>
      </c>
      <c r="D8" s="60">
        <f>SUM(B8:C8)</f>
        <v>67</v>
      </c>
    </row>
    <row r="9" spans="1:4" s="4" customFormat="1" ht="15" customHeight="1" x14ac:dyDescent="0.2">
      <c r="A9" s="31" t="s">
        <v>140</v>
      </c>
      <c r="B9" s="30">
        <v>42</v>
      </c>
      <c r="C9" s="30">
        <v>6</v>
      </c>
      <c r="D9" s="11">
        <f>SUM(B9:C9)</f>
        <v>48</v>
      </c>
    </row>
    <row r="10" spans="1:4" s="4" customFormat="1" ht="15" customHeight="1" x14ac:dyDescent="0.2">
      <c r="A10" s="31" t="s">
        <v>139</v>
      </c>
      <c r="B10" s="30">
        <v>13</v>
      </c>
      <c r="C10" s="30">
        <v>6</v>
      </c>
      <c r="D10" s="11">
        <f>SUM(B10:C10)</f>
        <v>19</v>
      </c>
    </row>
    <row r="11" spans="1:4" s="4" customFormat="1" ht="15" customHeight="1" x14ac:dyDescent="0.2">
      <c r="A11" s="41" t="s">
        <v>138</v>
      </c>
      <c r="B11" s="20">
        <f>SUM(B12:B13)</f>
        <v>308</v>
      </c>
      <c r="C11" s="20">
        <f>SUM(C12:C13)</f>
        <v>119</v>
      </c>
      <c r="D11" s="60">
        <f>SUM(B11:C11)</f>
        <v>427</v>
      </c>
    </row>
    <row r="12" spans="1:4" s="4" customFormat="1" ht="15" customHeight="1" x14ac:dyDescent="0.2">
      <c r="A12" s="67" t="s">
        <v>137</v>
      </c>
      <c r="B12" s="48">
        <f>12+240</f>
        <v>252</v>
      </c>
      <c r="C12" s="48">
        <f>22+81</f>
        <v>103</v>
      </c>
      <c r="D12" s="11">
        <f>SUM(B12:C12)</f>
        <v>355</v>
      </c>
    </row>
    <row r="13" spans="1:4" s="4" customFormat="1" ht="15" customHeight="1" x14ac:dyDescent="0.2">
      <c r="A13" s="69" t="s">
        <v>136</v>
      </c>
      <c r="B13" s="48">
        <v>56</v>
      </c>
      <c r="C13" s="48">
        <v>16</v>
      </c>
      <c r="D13" s="11">
        <f>SUM(B13:C13)</f>
        <v>72</v>
      </c>
    </row>
    <row r="14" spans="1:4" s="4" customFormat="1" ht="15" customHeight="1" x14ac:dyDescent="0.2">
      <c r="A14" s="41" t="s">
        <v>135</v>
      </c>
      <c r="B14" s="60">
        <f>SUM(B15:B16)</f>
        <v>17</v>
      </c>
      <c r="C14" s="60">
        <f>SUM(C15:C16)</f>
        <v>3</v>
      </c>
      <c r="D14" s="60">
        <f>SUM(B14:C14)</f>
        <v>20</v>
      </c>
    </row>
    <row r="15" spans="1:4" s="4" customFormat="1" ht="15" customHeight="1" x14ac:dyDescent="0.2">
      <c r="A15" s="54" t="s">
        <v>134</v>
      </c>
      <c r="B15" s="48">
        <v>14</v>
      </c>
      <c r="C15" s="48">
        <v>1</v>
      </c>
      <c r="D15" s="11">
        <f>SUM(B15:C15)</f>
        <v>15</v>
      </c>
    </row>
    <row r="16" spans="1:4" s="4" customFormat="1" ht="15" customHeight="1" x14ac:dyDescent="0.2">
      <c r="A16" s="54" t="s">
        <v>133</v>
      </c>
      <c r="B16" s="48">
        <v>3</v>
      </c>
      <c r="C16" s="48">
        <v>2</v>
      </c>
      <c r="D16" s="11">
        <f>SUM(B16:C16)</f>
        <v>5</v>
      </c>
    </row>
    <row r="17" spans="1:4" s="4" customFormat="1" ht="15" customHeight="1" x14ac:dyDescent="0.2">
      <c r="A17" s="65" t="s">
        <v>132</v>
      </c>
      <c r="B17" s="68">
        <f>SUM(B18:B19)</f>
        <v>37</v>
      </c>
      <c r="C17" s="68">
        <f>SUM(C18:C19)</f>
        <v>11</v>
      </c>
      <c r="D17" s="60">
        <f>SUM(B17:C17)</f>
        <v>48</v>
      </c>
    </row>
    <row r="18" spans="1:4" s="4" customFormat="1" ht="15" customHeight="1" x14ac:dyDescent="0.2">
      <c r="A18" s="31" t="s">
        <v>131</v>
      </c>
      <c r="B18" s="30">
        <v>28</v>
      </c>
      <c r="C18" s="30">
        <v>10</v>
      </c>
      <c r="D18" s="11">
        <f>SUM(B18:C18)</f>
        <v>38</v>
      </c>
    </row>
    <row r="19" spans="1:4" s="4" customFormat="1" ht="15" customHeight="1" x14ac:dyDescent="0.2">
      <c r="A19" s="67" t="s">
        <v>130</v>
      </c>
      <c r="B19" s="30">
        <v>9</v>
      </c>
      <c r="C19" s="30">
        <v>1</v>
      </c>
      <c r="D19" s="11">
        <f>SUM(B19:C19)</f>
        <v>10</v>
      </c>
    </row>
    <row r="20" spans="1:4" s="4" customFormat="1" ht="15" customHeight="1" x14ac:dyDescent="0.2">
      <c r="A20" s="41" t="s">
        <v>129</v>
      </c>
      <c r="B20" s="60">
        <f>SUM(B21:B22)</f>
        <v>49</v>
      </c>
      <c r="C20" s="60">
        <f>SUM(C21:C22)</f>
        <v>31</v>
      </c>
      <c r="D20" s="60">
        <f>SUM(B20:C20)</f>
        <v>80</v>
      </c>
    </row>
    <row r="21" spans="1:4" s="4" customFormat="1" ht="15" customHeight="1" x14ac:dyDescent="0.2">
      <c r="A21" s="31" t="s">
        <v>128</v>
      </c>
      <c r="B21" s="48">
        <v>29</v>
      </c>
      <c r="C21" s="48">
        <v>17</v>
      </c>
      <c r="D21" s="11">
        <f>SUM(B21:C21)</f>
        <v>46</v>
      </c>
    </row>
    <row r="22" spans="1:4" s="4" customFormat="1" ht="15" customHeight="1" x14ac:dyDescent="0.2">
      <c r="A22" s="31" t="s">
        <v>127</v>
      </c>
      <c r="B22" s="48">
        <v>20</v>
      </c>
      <c r="C22" s="48">
        <v>14</v>
      </c>
      <c r="D22" s="11">
        <f>SUM(B22:C22)</f>
        <v>34</v>
      </c>
    </row>
    <row r="23" spans="1:4" s="4" customFormat="1" ht="15" customHeight="1" x14ac:dyDescent="0.2">
      <c r="A23" s="41" t="s">
        <v>126</v>
      </c>
      <c r="B23" s="20">
        <f>SUM(B24:B25)</f>
        <v>72</v>
      </c>
      <c r="C23" s="20">
        <f>SUM(C24:C25)</f>
        <v>55</v>
      </c>
      <c r="D23" s="60">
        <f>SUM(B23:C23)</f>
        <v>127</v>
      </c>
    </row>
    <row r="24" spans="1:4" s="4" customFormat="1" ht="15" customHeight="1" x14ac:dyDescent="0.2">
      <c r="A24" s="31" t="s">
        <v>125</v>
      </c>
      <c r="B24" s="66">
        <v>50</v>
      </c>
      <c r="C24" s="66">
        <v>42</v>
      </c>
      <c r="D24" s="11">
        <f>SUM(B24:C24)</f>
        <v>92</v>
      </c>
    </row>
    <row r="25" spans="1:4" s="4" customFormat="1" ht="15" customHeight="1" x14ac:dyDescent="0.2">
      <c r="A25" s="31" t="s">
        <v>124</v>
      </c>
      <c r="B25" s="30">
        <v>22</v>
      </c>
      <c r="C25" s="30">
        <v>13</v>
      </c>
      <c r="D25" s="11">
        <f>SUM(B25:C25)</f>
        <v>35</v>
      </c>
    </row>
    <row r="26" spans="1:4" s="4" customFormat="1" ht="15" customHeight="1" x14ac:dyDescent="0.2">
      <c r="A26" s="65" t="s">
        <v>123</v>
      </c>
      <c r="B26" s="20">
        <f>SUM(B27:B29)</f>
        <v>57</v>
      </c>
      <c r="C26" s="20">
        <f>SUM(C27:C29)</f>
        <v>10</v>
      </c>
      <c r="D26" s="60">
        <f>SUM(B26:C26)</f>
        <v>67</v>
      </c>
    </row>
    <row r="27" spans="1:4" s="4" customFormat="1" ht="15" customHeight="1" x14ac:dyDescent="0.2">
      <c r="A27" s="31" t="s">
        <v>122</v>
      </c>
      <c r="B27" s="48">
        <v>7</v>
      </c>
      <c r="C27" s="48">
        <v>2</v>
      </c>
      <c r="D27" s="11">
        <f>SUM(B27:C27)</f>
        <v>9</v>
      </c>
    </row>
    <row r="28" spans="1:4" s="4" customFormat="1" ht="15" customHeight="1" x14ac:dyDescent="0.2">
      <c r="A28" s="31" t="s">
        <v>121</v>
      </c>
      <c r="B28" s="30">
        <v>39</v>
      </c>
      <c r="C28" s="30">
        <v>6</v>
      </c>
      <c r="D28" s="11">
        <f>SUM(B28:C28)</f>
        <v>45</v>
      </c>
    </row>
    <row r="29" spans="1:4" s="4" customFormat="1" x14ac:dyDescent="0.2">
      <c r="A29" s="31" t="s">
        <v>120</v>
      </c>
      <c r="B29" s="30">
        <v>11</v>
      </c>
      <c r="C29" s="30">
        <v>2</v>
      </c>
      <c r="D29" s="11">
        <f>SUM(B29:C29)</f>
        <v>13</v>
      </c>
    </row>
    <row r="30" spans="1:4" s="4" customFormat="1" hidden="1" x14ac:dyDescent="0.2">
      <c r="A30" s="64" t="s">
        <v>5</v>
      </c>
      <c r="B30" s="30">
        <f>SUM(B7,B9,B12,B15,B18,B21,B24,B27:B28)</f>
        <v>465</v>
      </c>
      <c r="C30" s="30">
        <f>SUM(C7,C9,C12,C15,C18,C21,C24,C27:C28)</f>
        <v>191</v>
      </c>
      <c r="D30" s="30">
        <f>SUM(D7,D9,D12,D15,D18,D21,D24,D27:D28)</f>
        <v>656</v>
      </c>
    </row>
    <row r="31" spans="1:4" s="4" customFormat="1" hidden="1" x14ac:dyDescent="0.2">
      <c r="A31" s="64" t="s">
        <v>4</v>
      </c>
      <c r="B31" s="30">
        <f>SUM(B16,B10,B13,B19,B22,B25,B29)</f>
        <v>134</v>
      </c>
      <c r="C31" s="30">
        <f>SUM(C16,C10,C13,C19,C22,C25,C29)</f>
        <v>54</v>
      </c>
      <c r="D31" s="30">
        <f>SUM(D16,D10,D13,D19,D22,D25,D29)</f>
        <v>188</v>
      </c>
    </row>
    <row r="32" spans="1:4" s="4" customFormat="1" hidden="1" x14ac:dyDescent="0.2">
      <c r="A32" s="63"/>
      <c r="B32" s="30">
        <f>SUM(B30:B31)</f>
        <v>599</v>
      </c>
      <c r="C32" s="30">
        <f>SUM(C30:C31)</f>
        <v>245</v>
      </c>
      <c r="D32" s="30">
        <f>SUM(D30:D31)</f>
        <v>844</v>
      </c>
    </row>
    <row r="33" spans="1:4" s="4" customFormat="1" x14ac:dyDescent="0.2">
      <c r="A33" s="62" t="s">
        <v>119</v>
      </c>
      <c r="B33" s="59">
        <f>SUM(B34,B35,B36,B37,B38,B41,B45,B48,B51,B54,B59,B61)</f>
        <v>557</v>
      </c>
      <c r="C33" s="59">
        <f>SUM(C34,C35,C36,C37,C38,C41,C45,C48,C51,C54,C59,C61)</f>
        <v>719</v>
      </c>
      <c r="D33" s="61">
        <f>SUM(B33:C33)</f>
        <v>1276</v>
      </c>
    </row>
    <row r="34" spans="1:4" s="4" customFormat="1" ht="15" customHeight="1" x14ac:dyDescent="0.2">
      <c r="A34" s="41" t="s">
        <v>118</v>
      </c>
      <c r="B34" s="60">
        <v>9</v>
      </c>
      <c r="C34" s="60">
        <v>14</v>
      </c>
      <c r="D34" s="28">
        <f>SUM(B34:C34)</f>
        <v>23</v>
      </c>
    </row>
    <row r="35" spans="1:4" s="4" customFormat="1" ht="15" customHeight="1" x14ac:dyDescent="0.2">
      <c r="A35" s="41" t="s">
        <v>52</v>
      </c>
      <c r="B35" s="60">
        <v>5</v>
      </c>
      <c r="C35" s="60">
        <v>34</v>
      </c>
      <c r="D35" s="28">
        <f>SUM(B35:C35)</f>
        <v>39</v>
      </c>
    </row>
    <row r="36" spans="1:4" s="4" customFormat="1" ht="15" customHeight="1" x14ac:dyDescent="0.2">
      <c r="A36" s="41" t="s">
        <v>117</v>
      </c>
      <c r="B36" s="28">
        <v>4</v>
      </c>
      <c r="C36" s="28">
        <v>21</v>
      </c>
      <c r="D36" s="28">
        <f>SUM(B36:C36)</f>
        <v>25</v>
      </c>
    </row>
    <row r="37" spans="1:4" s="4" customFormat="1" ht="15" customHeight="1" x14ac:dyDescent="0.2">
      <c r="A37" s="41" t="s">
        <v>116</v>
      </c>
      <c r="B37" s="20">
        <v>42</v>
      </c>
      <c r="C37" s="20">
        <v>55</v>
      </c>
      <c r="D37" s="28">
        <f>SUM(B37:C37)</f>
        <v>97</v>
      </c>
    </row>
    <row r="38" spans="1:4" s="58" customFormat="1" ht="15" customHeight="1" x14ac:dyDescent="0.2">
      <c r="A38" s="41" t="s">
        <v>115</v>
      </c>
      <c r="B38" s="59">
        <f>SUM(B39:B40)</f>
        <v>75</v>
      </c>
      <c r="C38" s="59">
        <f>SUM(C39:C40)</f>
        <v>97</v>
      </c>
      <c r="D38" s="59">
        <f>SUM(B38:C38)</f>
        <v>172</v>
      </c>
    </row>
    <row r="39" spans="1:4" s="4" customFormat="1" ht="15" customHeight="1" x14ac:dyDescent="0.2">
      <c r="A39" s="31" t="s">
        <v>114</v>
      </c>
      <c r="B39" s="57">
        <v>57</v>
      </c>
      <c r="C39" s="57">
        <v>64</v>
      </c>
      <c r="D39" s="11">
        <f>SUM(B39:C39)</f>
        <v>121</v>
      </c>
    </row>
    <row r="40" spans="1:4" s="4" customFormat="1" ht="15" customHeight="1" x14ac:dyDescent="0.2">
      <c r="A40" s="31" t="s">
        <v>113</v>
      </c>
      <c r="B40" s="57">
        <v>18</v>
      </c>
      <c r="C40" s="57">
        <v>33</v>
      </c>
      <c r="D40" s="11">
        <f>SUM(B40:C40)</f>
        <v>51</v>
      </c>
    </row>
    <row r="41" spans="1:4" s="4" customFormat="1" ht="15" customHeight="1" x14ac:dyDescent="0.2">
      <c r="A41" s="41" t="s">
        <v>112</v>
      </c>
      <c r="B41" s="20">
        <f>SUM(B42:B44)</f>
        <v>54</v>
      </c>
      <c r="C41" s="20">
        <f>SUM(C42:C44)</f>
        <v>80</v>
      </c>
      <c r="D41" s="20">
        <f>SUM(B41:C41)</f>
        <v>134</v>
      </c>
    </row>
    <row r="42" spans="1:4" s="4" customFormat="1" ht="15" customHeight="1" x14ac:dyDescent="0.2">
      <c r="A42" s="31" t="s">
        <v>111</v>
      </c>
      <c r="B42" s="57">
        <v>24</v>
      </c>
      <c r="C42" s="57">
        <v>32</v>
      </c>
      <c r="D42" s="11">
        <f>SUM(B42:C42)</f>
        <v>56</v>
      </c>
    </row>
    <row r="43" spans="1:4" s="4" customFormat="1" ht="15" customHeight="1" x14ac:dyDescent="0.2">
      <c r="A43" s="31" t="s">
        <v>110</v>
      </c>
      <c r="B43" s="56">
        <v>23</v>
      </c>
      <c r="C43" s="45">
        <v>33</v>
      </c>
      <c r="D43" s="11">
        <f>SUM(B43:C43)</f>
        <v>56</v>
      </c>
    </row>
    <row r="44" spans="1:4" s="4" customFormat="1" ht="15" customHeight="1" x14ac:dyDescent="0.2">
      <c r="A44" s="31" t="s">
        <v>109</v>
      </c>
      <c r="B44" s="30">
        <v>7</v>
      </c>
      <c r="C44" s="30">
        <v>15</v>
      </c>
      <c r="D44" s="11">
        <f>SUM(B44:C44)</f>
        <v>22</v>
      </c>
    </row>
    <row r="45" spans="1:4" s="4" customFormat="1" ht="15" customHeight="1" x14ac:dyDescent="0.2">
      <c r="A45" s="41" t="s">
        <v>108</v>
      </c>
      <c r="B45" s="20">
        <f>SUM(B46:B47)</f>
        <v>83</v>
      </c>
      <c r="C45" s="20">
        <f>SUM(C46:C47)</f>
        <v>94</v>
      </c>
      <c r="D45" s="20">
        <f>SUM(B45:C45)</f>
        <v>177</v>
      </c>
    </row>
    <row r="46" spans="1:4" s="4" customFormat="1" ht="15" customHeight="1" x14ac:dyDescent="0.2">
      <c r="A46" s="44" t="s">
        <v>107</v>
      </c>
      <c r="B46" s="55">
        <v>61</v>
      </c>
      <c r="C46" s="55">
        <v>69</v>
      </c>
      <c r="D46" s="11">
        <f>SUM(B46:C46)</f>
        <v>130</v>
      </c>
    </row>
    <row r="47" spans="1:4" s="4" customFormat="1" ht="15" customHeight="1" x14ac:dyDescent="0.2">
      <c r="A47" s="54" t="s">
        <v>106</v>
      </c>
      <c r="B47" s="18">
        <v>22</v>
      </c>
      <c r="C47" s="18">
        <v>25</v>
      </c>
      <c r="D47" s="11">
        <f>SUM(B47:C47)</f>
        <v>47</v>
      </c>
    </row>
    <row r="48" spans="1:4" s="4" customFormat="1" ht="15" customHeight="1" x14ac:dyDescent="0.2">
      <c r="A48" s="40" t="s">
        <v>105</v>
      </c>
      <c r="B48" s="20">
        <f>SUM(B49:B50)</f>
        <v>93</v>
      </c>
      <c r="C48" s="20">
        <f>SUM(C49:C50)</f>
        <v>70</v>
      </c>
      <c r="D48" s="20">
        <f>SUM(B48:C48)</f>
        <v>163</v>
      </c>
    </row>
    <row r="49" spans="1:5" s="4" customFormat="1" ht="15" customHeight="1" x14ac:dyDescent="0.2">
      <c r="A49" s="25" t="s">
        <v>104</v>
      </c>
      <c r="B49" s="23">
        <v>67</v>
      </c>
      <c r="C49" s="23">
        <v>55</v>
      </c>
      <c r="D49" s="11">
        <f>SUM(B49:C49)</f>
        <v>122</v>
      </c>
    </row>
    <row r="50" spans="1:5" s="4" customFormat="1" ht="15" customHeight="1" x14ac:dyDescent="0.2">
      <c r="A50" s="25" t="s">
        <v>103</v>
      </c>
      <c r="B50" s="53">
        <v>26</v>
      </c>
      <c r="C50" s="53">
        <v>15</v>
      </c>
      <c r="D50" s="11">
        <f>SUM(B50:C50)</f>
        <v>41</v>
      </c>
    </row>
    <row r="51" spans="1:5" s="4" customFormat="1" ht="15" customHeight="1" x14ac:dyDescent="0.2">
      <c r="A51" s="40" t="s">
        <v>102</v>
      </c>
      <c r="B51" s="20">
        <f>SUM(B52:B53)</f>
        <v>39</v>
      </c>
      <c r="C51" s="20">
        <f>SUM(C52:C53)</f>
        <v>85</v>
      </c>
      <c r="D51" s="20">
        <f>SUM(B51:C51)</f>
        <v>124</v>
      </c>
    </row>
    <row r="52" spans="1:5" s="4" customFormat="1" ht="15" customHeight="1" x14ac:dyDescent="0.2">
      <c r="A52" s="47" t="s">
        <v>101</v>
      </c>
      <c r="B52" s="23">
        <v>26</v>
      </c>
      <c r="C52" s="23">
        <v>58</v>
      </c>
      <c r="D52" s="11">
        <f>SUM(B52:C52)</f>
        <v>84</v>
      </c>
    </row>
    <row r="53" spans="1:5" s="4" customFormat="1" ht="15" customHeight="1" x14ac:dyDescent="0.2">
      <c r="A53" s="47" t="s">
        <v>100</v>
      </c>
      <c r="B53" s="53">
        <v>13</v>
      </c>
      <c r="C53" s="53">
        <v>27</v>
      </c>
      <c r="D53" s="11">
        <f>SUM(B53:C53)</f>
        <v>40</v>
      </c>
    </row>
    <row r="54" spans="1:5" s="4" customFormat="1" ht="15" customHeight="1" x14ac:dyDescent="0.2">
      <c r="A54" s="40" t="s">
        <v>99</v>
      </c>
      <c r="B54" s="20">
        <f>SUM(B55:B58)</f>
        <v>108</v>
      </c>
      <c r="C54" s="20">
        <f>SUM(C55:C58)</f>
        <v>103</v>
      </c>
      <c r="D54" s="20">
        <f>SUM(B54:C54)</f>
        <v>211</v>
      </c>
    </row>
    <row r="55" spans="1:5" s="4" customFormat="1" ht="15" customHeight="1" x14ac:dyDescent="0.2">
      <c r="A55" s="25" t="s">
        <v>98</v>
      </c>
      <c r="B55" s="23">
        <v>71</v>
      </c>
      <c r="C55" s="23">
        <v>77</v>
      </c>
      <c r="D55" s="10">
        <f>SUM(B55:C55)</f>
        <v>148</v>
      </c>
    </row>
    <row r="56" spans="1:5" s="4" customFormat="1" ht="15" customHeight="1" x14ac:dyDescent="0.2">
      <c r="A56" s="36" t="s">
        <v>97</v>
      </c>
      <c r="B56" s="23">
        <v>0</v>
      </c>
      <c r="C56" s="23">
        <v>1</v>
      </c>
      <c r="D56" s="10">
        <f>SUM(B56:C56)</f>
        <v>1</v>
      </c>
    </row>
    <row r="57" spans="1:5" s="4" customFormat="1" ht="15" customHeight="1" x14ac:dyDescent="0.2">
      <c r="A57" s="25" t="s">
        <v>96</v>
      </c>
      <c r="B57" s="23">
        <v>36</v>
      </c>
      <c r="C57" s="23">
        <v>25</v>
      </c>
      <c r="D57" s="10">
        <f>SUM(B57:C57)</f>
        <v>61</v>
      </c>
    </row>
    <row r="58" spans="1:5" s="4" customFormat="1" ht="15" customHeight="1" x14ac:dyDescent="0.2">
      <c r="A58" s="24" t="s">
        <v>95</v>
      </c>
      <c r="B58" s="23">
        <v>1</v>
      </c>
      <c r="C58" s="23">
        <v>0</v>
      </c>
      <c r="D58" s="10">
        <f>SUM(B58:C58)</f>
        <v>1</v>
      </c>
    </row>
    <row r="59" spans="1:5" s="4" customFormat="1" ht="15" customHeight="1" x14ac:dyDescent="0.2">
      <c r="A59" s="40" t="s">
        <v>94</v>
      </c>
      <c r="B59" s="20">
        <f>B60</f>
        <v>9</v>
      </c>
      <c r="C59" s="20">
        <f>C60</f>
        <v>19</v>
      </c>
      <c r="D59" s="49">
        <f>SUM(B59:C59)</f>
        <v>28</v>
      </c>
    </row>
    <row r="60" spans="1:5" s="4" customFormat="1" ht="15" customHeight="1" x14ac:dyDescent="0.2">
      <c r="A60" s="24" t="s">
        <v>93</v>
      </c>
      <c r="B60" s="23">
        <v>9</v>
      </c>
      <c r="C60" s="23">
        <v>19</v>
      </c>
      <c r="D60" s="10">
        <f>SUM(B60:C60)</f>
        <v>28</v>
      </c>
    </row>
    <row r="61" spans="1:5" s="4" customFormat="1" ht="15" customHeight="1" x14ac:dyDescent="0.2">
      <c r="A61" s="40" t="s">
        <v>92</v>
      </c>
      <c r="B61" s="20">
        <f>SUM(B62:B63)</f>
        <v>36</v>
      </c>
      <c r="C61" s="20">
        <f>SUM(C62:C63)</f>
        <v>47</v>
      </c>
      <c r="D61" s="49">
        <f>SUM(B61:C61)</f>
        <v>83</v>
      </c>
    </row>
    <row r="62" spans="1:5" s="4" customFormat="1" ht="15" customHeight="1" x14ac:dyDescent="0.2">
      <c r="A62" s="25" t="s">
        <v>91</v>
      </c>
      <c r="B62" s="23">
        <v>31</v>
      </c>
      <c r="C62" s="18">
        <v>37</v>
      </c>
      <c r="D62" s="10">
        <f>SUM(B62:C62)</f>
        <v>68</v>
      </c>
    </row>
    <row r="63" spans="1:5" s="4" customFormat="1" x14ac:dyDescent="0.2">
      <c r="A63" s="25" t="s">
        <v>90</v>
      </c>
      <c r="B63" s="23">
        <v>5</v>
      </c>
      <c r="C63" s="23">
        <v>10</v>
      </c>
      <c r="D63" s="10">
        <f>SUM(B63:C63)</f>
        <v>15</v>
      </c>
    </row>
    <row r="64" spans="1:5" s="4" customFormat="1" hidden="1" x14ac:dyDescent="0.2">
      <c r="A64" s="17" t="s">
        <v>5</v>
      </c>
      <c r="B64" s="38">
        <f>SUM(B34,B35,B36,B39,B42:B43,B46,B49,B52,B55,B60,B62)</f>
        <v>387</v>
      </c>
      <c r="C64" s="38">
        <f>SUM(C34,C35,C36,C39,C42:C43,C46,C49,C52,C55,C60,C62)</f>
        <v>513</v>
      </c>
      <c r="D64" s="38">
        <f>SUM(D34,D35,D36,D39,D42:D43,D46,D49,D52,D55,D60,D62)</f>
        <v>900</v>
      </c>
      <c r="E64" s="52"/>
    </row>
    <row r="65" spans="1:4" s="4" customFormat="1" hidden="1" x14ac:dyDescent="0.2">
      <c r="A65" s="17" t="s">
        <v>4</v>
      </c>
      <c r="B65" s="38">
        <f>SUM(B37,B40,B44,B47,B50,B53,B56:B57,B58,B63)</f>
        <v>170</v>
      </c>
      <c r="C65" s="38">
        <f>SUM(C37,C40,C44,C47,C50,C53,C56:C57,C58,C63)</f>
        <v>206</v>
      </c>
      <c r="D65" s="38">
        <f>SUM(D37,D40,D44,D47,D50,D53,D56,D57,D58,D63)</f>
        <v>376</v>
      </c>
    </row>
    <row r="66" spans="1:4" s="4" customFormat="1" hidden="1" x14ac:dyDescent="0.2">
      <c r="A66" s="51"/>
      <c r="B66" s="38">
        <f>SUM(B64:B65)</f>
        <v>557</v>
      </c>
      <c r="C66" s="38">
        <f>SUM(C64:C65)</f>
        <v>719</v>
      </c>
      <c r="D66" s="10">
        <f>SUM(B66:C66)</f>
        <v>1276</v>
      </c>
    </row>
    <row r="67" spans="1:4" s="4" customFormat="1" ht="15" customHeight="1" x14ac:dyDescent="0.2">
      <c r="A67" s="37" t="s">
        <v>89</v>
      </c>
      <c r="B67" s="20">
        <f>SUM(B68,B69,B70,B73,B80,B91,B95,B98,B101)</f>
        <v>705</v>
      </c>
      <c r="C67" s="20">
        <f>SUM(C68,C69,C70,C73,C80,C91,C95,C98,C101)</f>
        <v>727</v>
      </c>
      <c r="D67" s="20">
        <f>SUM(B67:C67)</f>
        <v>1432</v>
      </c>
    </row>
    <row r="68" spans="1:4" s="4" customFormat="1" x14ac:dyDescent="0.2">
      <c r="A68" s="50" t="s">
        <v>52</v>
      </c>
      <c r="B68" s="20">
        <v>7</v>
      </c>
      <c r="C68" s="20">
        <v>12</v>
      </c>
      <c r="D68" s="49">
        <f>SUM(B68:C68)</f>
        <v>19</v>
      </c>
    </row>
    <row r="69" spans="1:4" s="4" customFormat="1" ht="15" customHeight="1" x14ac:dyDescent="0.2">
      <c r="A69" s="40" t="s">
        <v>88</v>
      </c>
      <c r="B69" s="20">
        <v>11</v>
      </c>
      <c r="C69" s="20">
        <v>26</v>
      </c>
      <c r="D69" s="20">
        <f>+B69+C69</f>
        <v>37</v>
      </c>
    </row>
    <row r="70" spans="1:4" s="4" customFormat="1" ht="15" customHeight="1" x14ac:dyDescent="0.2">
      <c r="A70" s="40" t="s">
        <v>87</v>
      </c>
      <c r="B70" s="20">
        <f>SUM(B71:B72)</f>
        <v>10</v>
      </c>
      <c r="C70" s="20">
        <f>SUM(C71:C72)</f>
        <v>13</v>
      </c>
      <c r="D70" s="20">
        <f>SUM(D71:D72)</f>
        <v>23</v>
      </c>
    </row>
    <row r="71" spans="1:4" s="4" customFormat="1" ht="15" customHeight="1" x14ac:dyDescent="0.2">
      <c r="A71" s="25" t="s">
        <v>86</v>
      </c>
      <c r="B71" s="23">
        <v>8</v>
      </c>
      <c r="C71" s="23">
        <v>7</v>
      </c>
      <c r="D71" s="10">
        <f>SUM(B71:C71)</f>
        <v>15</v>
      </c>
    </row>
    <row r="72" spans="1:4" s="4" customFormat="1" ht="15" customHeight="1" x14ac:dyDescent="0.2">
      <c r="A72" s="25" t="s">
        <v>85</v>
      </c>
      <c r="B72" s="23">
        <v>2</v>
      </c>
      <c r="C72" s="23">
        <v>6</v>
      </c>
      <c r="D72" s="10">
        <f>SUM(B72:C72)</f>
        <v>8</v>
      </c>
    </row>
    <row r="73" spans="1:4" s="4" customFormat="1" ht="15" customHeight="1" x14ac:dyDescent="0.2">
      <c r="A73" s="40" t="s">
        <v>84</v>
      </c>
      <c r="B73" s="20">
        <f>SUM(B74:B79)</f>
        <v>276</v>
      </c>
      <c r="C73" s="20">
        <f>SUM(C74:C79)</f>
        <v>296</v>
      </c>
      <c r="D73" s="20">
        <f>SUM(B73:C73)</f>
        <v>572</v>
      </c>
    </row>
    <row r="74" spans="1:4" s="4" customFormat="1" ht="15" customHeight="1" x14ac:dyDescent="0.2">
      <c r="A74" s="47" t="s">
        <v>83</v>
      </c>
      <c r="B74" s="38">
        <v>154</v>
      </c>
      <c r="C74" s="38">
        <v>168</v>
      </c>
      <c r="D74" s="48">
        <f>SUM(B74:C74)</f>
        <v>322</v>
      </c>
    </row>
    <row r="75" spans="1:4" s="4" customFormat="1" ht="15" customHeight="1" x14ac:dyDescent="0.2">
      <c r="A75" s="46" t="s">
        <v>82</v>
      </c>
      <c r="B75" s="38">
        <v>8</v>
      </c>
      <c r="C75" s="38">
        <v>6</v>
      </c>
      <c r="D75" s="48">
        <f>SUM(B75:C75)</f>
        <v>14</v>
      </c>
    </row>
    <row r="76" spans="1:4" s="4" customFormat="1" ht="15" customHeight="1" x14ac:dyDescent="0.2">
      <c r="A76" s="47" t="s">
        <v>81</v>
      </c>
      <c r="B76" s="45">
        <v>28</v>
      </c>
      <c r="C76" s="45">
        <v>28</v>
      </c>
      <c r="D76" s="10">
        <f>SUM(B76:C76)</f>
        <v>56</v>
      </c>
    </row>
    <row r="77" spans="1:4" s="4" customFormat="1" ht="15" customHeight="1" x14ac:dyDescent="0.2">
      <c r="A77" s="47" t="s">
        <v>80</v>
      </c>
      <c r="B77" s="45">
        <v>49</v>
      </c>
      <c r="C77" s="45">
        <v>62</v>
      </c>
      <c r="D77" s="10">
        <f>SUM(B77:C77)</f>
        <v>111</v>
      </c>
    </row>
    <row r="78" spans="1:4" s="4" customFormat="1" ht="15" customHeight="1" x14ac:dyDescent="0.2">
      <c r="A78" s="46" t="s">
        <v>79</v>
      </c>
      <c r="B78" s="45">
        <v>28</v>
      </c>
      <c r="C78" s="45">
        <v>23</v>
      </c>
      <c r="D78" s="10">
        <f>SUM(B78:C78)</f>
        <v>51</v>
      </c>
    </row>
    <row r="79" spans="1:4" s="4" customFormat="1" ht="15" customHeight="1" x14ac:dyDescent="0.2">
      <c r="A79" s="44" t="s">
        <v>78</v>
      </c>
      <c r="B79" s="23">
        <v>9</v>
      </c>
      <c r="C79" s="23">
        <v>9</v>
      </c>
      <c r="D79" s="11">
        <f>SUM(B79:C79)</f>
        <v>18</v>
      </c>
    </row>
    <row r="80" spans="1:4" s="4" customFormat="1" ht="15" customHeight="1" x14ac:dyDescent="0.2">
      <c r="A80" s="40" t="s">
        <v>77</v>
      </c>
      <c r="B80" s="20">
        <f>SUM(B81:B90)</f>
        <v>74</v>
      </c>
      <c r="C80" s="20">
        <f>SUM(C81:C90)</f>
        <v>71</v>
      </c>
      <c r="D80" s="20">
        <f>SUM(B80:C80)</f>
        <v>145</v>
      </c>
    </row>
    <row r="81" spans="1:5" s="4" customFormat="1" ht="15" customHeight="1" x14ac:dyDescent="0.2">
      <c r="A81" s="24" t="s">
        <v>76</v>
      </c>
      <c r="B81" s="18">
        <v>1</v>
      </c>
      <c r="C81" s="18">
        <v>1</v>
      </c>
      <c r="D81" s="10">
        <f>SUM(B81:C81)</f>
        <v>2</v>
      </c>
    </row>
    <row r="82" spans="1:5" s="4" customFormat="1" ht="15" customHeight="1" x14ac:dyDescent="0.2">
      <c r="A82" s="24" t="s">
        <v>75</v>
      </c>
      <c r="B82" s="18">
        <v>3</v>
      </c>
      <c r="C82" s="18">
        <v>0</v>
      </c>
      <c r="D82" s="10">
        <f>SUM(B82:C82)</f>
        <v>3</v>
      </c>
    </row>
    <row r="83" spans="1:5" s="4" customFormat="1" ht="15" customHeight="1" x14ac:dyDescent="0.2">
      <c r="A83" s="24" t="s">
        <v>74</v>
      </c>
      <c r="B83" s="18">
        <v>1</v>
      </c>
      <c r="C83" s="18">
        <v>0</v>
      </c>
      <c r="D83" s="10">
        <f>SUM(B83:C83)</f>
        <v>1</v>
      </c>
    </row>
    <row r="84" spans="1:5" s="4" customFormat="1" ht="15" customHeight="1" x14ac:dyDescent="0.2">
      <c r="A84" s="24" t="s">
        <v>73</v>
      </c>
      <c r="B84" s="16">
        <v>15</v>
      </c>
      <c r="C84" s="16">
        <v>11</v>
      </c>
      <c r="D84" s="10">
        <f>SUM(B84:C84)</f>
        <v>26</v>
      </c>
      <c r="E84" s="43"/>
    </row>
    <row r="85" spans="1:5" s="4" customFormat="1" ht="15" customHeight="1" x14ac:dyDescent="0.2">
      <c r="A85" s="24" t="s">
        <v>72</v>
      </c>
      <c r="B85" s="16">
        <v>1</v>
      </c>
      <c r="C85" s="16">
        <v>0</v>
      </c>
      <c r="D85" s="10">
        <f>SUM(B85:C85)</f>
        <v>1</v>
      </c>
      <c r="E85" s="43"/>
    </row>
    <row r="86" spans="1:5" s="4" customFormat="1" ht="15" customHeight="1" x14ac:dyDescent="0.2">
      <c r="A86" s="24" t="s">
        <v>71</v>
      </c>
      <c r="B86" s="23">
        <v>3</v>
      </c>
      <c r="C86" s="23">
        <v>7</v>
      </c>
      <c r="D86" s="10">
        <f>SUM(B86:C86)</f>
        <v>10</v>
      </c>
      <c r="E86" s="42"/>
    </row>
    <row r="87" spans="1:5" s="4" customFormat="1" ht="15" customHeight="1" x14ac:dyDescent="0.2">
      <c r="A87" s="25" t="s">
        <v>70</v>
      </c>
      <c r="B87" s="23">
        <v>1</v>
      </c>
      <c r="C87" s="23">
        <v>2</v>
      </c>
      <c r="D87" s="10">
        <f>SUM(B87:C87)</f>
        <v>3</v>
      </c>
      <c r="E87" s="42"/>
    </row>
    <row r="88" spans="1:5" s="4" customFormat="1" ht="15" customHeight="1" x14ac:dyDescent="0.2">
      <c r="A88" s="25" t="s">
        <v>69</v>
      </c>
      <c r="B88" s="23">
        <v>15</v>
      </c>
      <c r="C88" s="23">
        <v>14</v>
      </c>
      <c r="D88" s="10">
        <f>SUM(B88:C88)</f>
        <v>29</v>
      </c>
      <c r="E88" s="42"/>
    </row>
    <row r="89" spans="1:5" s="4" customFormat="1" ht="15" customHeight="1" x14ac:dyDescent="0.2">
      <c r="A89" s="24" t="s">
        <v>68</v>
      </c>
      <c r="B89" s="23">
        <v>6</v>
      </c>
      <c r="C89" s="23">
        <v>5</v>
      </c>
      <c r="D89" s="10">
        <f>SUM(B89:C89)</f>
        <v>11</v>
      </c>
      <c r="E89" s="42"/>
    </row>
    <row r="90" spans="1:5" s="4" customFormat="1" ht="15" customHeight="1" x14ac:dyDescent="0.2">
      <c r="A90" s="25" t="s">
        <v>67</v>
      </c>
      <c r="B90" s="23">
        <v>28</v>
      </c>
      <c r="C90" s="23">
        <v>31</v>
      </c>
      <c r="D90" s="10">
        <f>SUM(B90:C90)</f>
        <v>59</v>
      </c>
    </row>
    <row r="91" spans="1:5" s="4" customFormat="1" x14ac:dyDescent="0.2">
      <c r="A91" s="40" t="s">
        <v>66</v>
      </c>
      <c r="B91" s="20">
        <f>SUM(B92:B94)</f>
        <v>218</v>
      </c>
      <c r="C91" s="20">
        <f>SUM(C92:C94)</f>
        <v>206</v>
      </c>
      <c r="D91" s="20">
        <f>SUM(B91:C91)</f>
        <v>424</v>
      </c>
    </row>
    <row r="92" spans="1:5" s="4" customFormat="1" ht="15" customHeight="1" x14ac:dyDescent="0.2">
      <c r="A92" s="25" t="s">
        <v>65</v>
      </c>
      <c r="B92" s="23">
        <v>189</v>
      </c>
      <c r="C92" s="23">
        <v>190</v>
      </c>
      <c r="D92" s="10">
        <f>SUM(B92:C92)</f>
        <v>379</v>
      </c>
    </row>
    <row r="93" spans="1:5" s="4" customFormat="1" ht="15" customHeight="1" x14ac:dyDescent="0.2">
      <c r="A93" s="24" t="s">
        <v>64</v>
      </c>
      <c r="B93" s="23">
        <v>7</v>
      </c>
      <c r="C93" s="23">
        <v>7</v>
      </c>
      <c r="D93" s="10">
        <f>SUM(B93:C93)</f>
        <v>14</v>
      </c>
    </row>
    <row r="94" spans="1:5" s="4" customFormat="1" ht="15" customHeight="1" x14ac:dyDescent="0.2">
      <c r="A94" s="25" t="s">
        <v>63</v>
      </c>
      <c r="B94" s="23">
        <v>22</v>
      </c>
      <c r="C94" s="23">
        <v>9</v>
      </c>
      <c r="D94" s="10">
        <f>SUM(B94:C94)</f>
        <v>31</v>
      </c>
    </row>
    <row r="95" spans="1:5" s="4" customFormat="1" ht="15" customHeight="1" x14ac:dyDescent="0.2">
      <c r="A95" s="41" t="s">
        <v>62</v>
      </c>
      <c r="B95" s="20">
        <f>SUM(B96:B97)</f>
        <v>50</v>
      </c>
      <c r="C95" s="20">
        <f>SUM(C96:C97)</f>
        <v>32</v>
      </c>
      <c r="D95" s="20">
        <f>SUM(B95:C95)</f>
        <v>82</v>
      </c>
    </row>
    <row r="96" spans="1:5" s="4" customFormat="1" ht="15" customHeight="1" x14ac:dyDescent="0.2">
      <c r="A96" s="25" t="s">
        <v>61</v>
      </c>
      <c r="B96" s="23">
        <v>33</v>
      </c>
      <c r="C96" s="23">
        <v>20</v>
      </c>
      <c r="D96" s="10">
        <f>SUM(B96:C96)</f>
        <v>53</v>
      </c>
    </row>
    <row r="97" spans="1:4" s="4" customFormat="1" ht="15" customHeight="1" x14ac:dyDescent="0.2">
      <c r="A97" s="24" t="s">
        <v>60</v>
      </c>
      <c r="B97" s="23">
        <v>17</v>
      </c>
      <c r="C97" s="23">
        <v>12</v>
      </c>
      <c r="D97" s="10">
        <f>SUM(B97:C97)</f>
        <v>29</v>
      </c>
    </row>
    <row r="98" spans="1:4" s="4" customFormat="1" ht="15" customHeight="1" x14ac:dyDescent="0.2">
      <c r="A98" s="40" t="s">
        <v>59</v>
      </c>
      <c r="B98" s="20">
        <f>SUM(B99:B100)</f>
        <v>29</v>
      </c>
      <c r="C98" s="20">
        <f>SUM(C99:C100)</f>
        <v>40</v>
      </c>
      <c r="D98" s="20">
        <f>SUM(B98:C98)</f>
        <v>69</v>
      </c>
    </row>
    <row r="99" spans="1:4" s="4" customFormat="1" ht="15" customHeight="1" x14ac:dyDescent="0.2">
      <c r="A99" s="25" t="s">
        <v>58</v>
      </c>
      <c r="B99" s="23">
        <v>21</v>
      </c>
      <c r="C99" s="23">
        <v>28</v>
      </c>
      <c r="D99" s="10">
        <f>SUM(B99:C99)</f>
        <v>49</v>
      </c>
    </row>
    <row r="100" spans="1:4" s="4" customFormat="1" ht="15" customHeight="1" x14ac:dyDescent="0.2">
      <c r="A100" s="36" t="s">
        <v>57</v>
      </c>
      <c r="B100" s="23">
        <v>8</v>
      </c>
      <c r="C100" s="23">
        <v>12</v>
      </c>
      <c r="D100" s="10">
        <f>SUM(B100:C100)</f>
        <v>20</v>
      </c>
    </row>
    <row r="101" spans="1:4" s="4" customFormat="1" ht="15" customHeight="1" x14ac:dyDescent="0.2">
      <c r="A101" s="40" t="s">
        <v>56</v>
      </c>
      <c r="B101" s="20">
        <f>SUM(B102:B103)</f>
        <v>30</v>
      </c>
      <c r="C101" s="20">
        <f>SUM(C102:C103)</f>
        <v>31</v>
      </c>
      <c r="D101" s="20">
        <f>SUM(B101:C101)</f>
        <v>61</v>
      </c>
    </row>
    <row r="102" spans="1:4" s="4" customFormat="1" ht="15" customHeight="1" x14ac:dyDescent="0.2">
      <c r="A102" s="25" t="s">
        <v>55</v>
      </c>
      <c r="B102" s="39">
        <v>20</v>
      </c>
      <c r="C102" s="39">
        <v>21</v>
      </c>
      <c r="D102" s="10">
        <f>SUM(B102:C102)</f>
        <v>41</v>
      </c>
    </row>
    <row r="103" spans="1:4" s="4" customFormat="1" x14ac:dyDescent="0.2">
      <c r="A103" s="25" t="s">
        <v>54</v>
      </c>
      <c r="B103" s="39">
        <v>10</v>
      </c>
      <c r="C103" s="39">
        <v>10</v>
      </c>
      <c r="D103" s="10">
        <f>SUM(B103:C103)</f>
        <v>20</v>
      </c>
    </row>
    <row r="104" spans="1:4" s="4" customFormat="1" hidden="1" x14ac:dyDescent="0.2">
      <c r="A104" s="17" t="s">
        <v>5</v>
      </c>
      <c r="B104" s="38">
        <f>SUM(B68,B69,B71,B74:B78,B81:B89,B92:B93,B96,B99,B102)</f>
        <v>609</v>
      </c>
      <c r="C104" s="38">
        <f>SUM(C68,C69,C71,C74:C78,C81:C89,C92:C93,C96,C99,C102)</f>
        <v>638</v>
      </c>
      <c r="D104" s="10">
        <f>SUM(B104:C104)</f>
        <v>1247</v>
      </c>
    </row>
    <row r="105" spans="1:4" s="4" customFormat="1" hidden="1" x14ac:dyDescent="0.2">
      <c r="A105" s="17" t="s">
        <v>4</v>
      </c>
      <c r="B105" s="23">
        <f>SUM(B72,B79,B90,B94,B97,B100,B103)</f>
        <v>96</v>
      </c>
      <c r="C105" s="23">
        <f>SUM(C72,C79,C90,C94,C97,C100,C103)</f>
        <v>89</v>
      </c>
      <c r="D105" s="23">
        <f>SUM(D72,D79,D90,D94,D97,D100,D103)</f>
        <v>185</v>
      </c>
    </row>
    <row r="106" spans="1:4" s="4" customFormat="1" hidden="1" x14ac:dyDescent="0.2">
      <c r="A106" s="17"/>
      <c r="B106" s="38">
        <f>SUM(B104:B105)</f>
        <v>705</v>
      </c>
      <c r="C106" s="38">
        <f>SUM(C104:C105)</f>
        <v>727</v>
      </c>
      <c r="D106" s="38">
        <f>SUM(D104:D105)</f>
        <v>1432</v>
      </c>
    </row>
    <row r="107" spans="1:4" s="4" customFormat="1" ht="15" customHeight="1" x14ac:dyDescent="0.2">
      <c r="A107" s="37" t="s">
        <v>53</v>
      </c>
      <c r="B107" s="20">
        <f>SUM(B108,B109,B112,B116,B119,B122,B125,B128,B131,B134,B138,B141,B144,B147,B153)</f>
        <v>350</v>
      </c>
      <c r="C107" s="20">
        <f>SUM(C108,C109,C112,C116,C119,C122,C125,C128,C131,C134,C138,C141,C144,C147,C153)</f>
        <v>418</v>
      </c>
      <c r="D107" s="20">
        <f>SUM(D108,D109,D112,D116,D119,D122,D125,D128,D131,D134,D138,D141,D144,D147,D153)</f>
        <v>768</v>
      </c>
    </row>
    <row r="108" spans="1:4" s="4" customFormat="1" ht="15" customHeight="1" x14ac:dyDescent="0.2">
      <c r="A108" s="21" t="s">
        <v>52</v>
      </c>
      <c r="B108" s="20">
        <v>13</v>
      </c>
      <c r="C108" s="20">
        <v>23</v>
      </c>
      <c r="D108" s="20">
        <f>SUM(B108:C108)</f>
        <v>36</v>
      </c>
    </row>
    <row r="109" spans="1:4" s="4" customFormat="1" ht="15" customHeight="1" x14ac:dyDescent="0.2">
      <c r="A109" s="26" t="s">
        <v>51</v>
      </c>
      <c r="B109" s="20">
        <f>SUM(B110:B111)</f>
        <v>39</v>
      </c>
      <c r="C109" s="20">
        <f>SUM(C110:C111)</f>
        <v>45</v>
      </c>
      <c r="D109" s="20">
        <f>SUM(B109:C109)</f>
        <v>84</v>
      </c>
    </row>
    <row r="110" spans="1:4" s="4" customFormat="1" ht="15" customHeight="1" x14ac:dyDescent="0.2">
      <c r="A110" s="25" t="s">
        <v>50</v>
      </c>
      <c r="B110" s="23">
        <v>33</v>
      </c>
      <c r="C110" s="23">
        <v>38</v>
      </c>
      <c r="D110" s="11">
        <f>SUM(B110:C110)</f>
        <v>71</v>
      </c>
    </row>
    <row r="111" spans="1:4" s="4" customFormat="1" ht="15" customHeight="1" x14ac:dyDescent="0.2">
      <c r="A111" s="25" t="s">
        <v>49</v>
      </c>
      <c r="B111" s="23">
        <v>6</v>
      </c>
      <c r="C111" s="23">
        <v>7</v>
      </c>
      <c r="D111" s="11">
        <f>SUM(B111:C111)</f>
        <v>13</v>
      </c>
    </row>
    <row r="112" spans="1:4" s="4" customFormat="1" ht="15" customHeight="1" x14ac:dyDescent="0.2">
      <c r="A112" s="26" t="s">
        <v>48</v>
      </c>
      <c r="B112" s="20">
        <f>SUM(B113:B115)</f>
        <v>18</v>
      </c>
      <c r="C112" s="20">
        <f>SUM(C113:C115)</f>
        <v>35</v>
      </c>
      <c r="D112" s="20">
        <f>SUM(B112:C112)</f>
        <v>53</v>
      </c>
    </row>
    <row r="113" spans="1:4" s="4" customFormat="1" ht="15" customHeight="1" x14ac:dyDescent="0.2">
      <c r="A113" s="25" t="s">
        <v>47</v>
      </c>
      <c r="B113" s="30">
        <v>11</v>
      </c>
      <c r="C113" s="30">
        <v>25</v>
      </c>
      <c r="D113" s="11">
        <f>SUM(B113:C113)</f>
        <v>36</v>
      </c>
    </row>
    <row r="114" spans="1:4" x14ac:dyDescent="0.2">
      <c r="A114" s="36" t="s">
        <v>46</v>
      </c>
      <c r="B114" s="3">
        <v>1</v>
      </c>
      <c r="C114" s="3">
        <v>0</v>
      </c>
      <c r="D114" s="11">
        <f>SUM(B114:C114)</f>
        <v>1</v>
      </c>
    </row>
    <row r="115" spans="1:4" s="4" customFormat="1" ht="15" customHeight="1" x14ac:dyDescent="0.2">
      <c r="A115" s="24" t="s">
        <v>45</v>
      </c>
      <c r="B115" s="30">
        <v>6</v>
      </c>
      <c r="C115" s="30">
        <v>10</v>
      </c>
      <c r="D115" s="11">
        <f>SUM(B115:C115)</f>
        <v>16</v>
      </c>
    </row>
    <row r="116" spans="1:4" s="4" customFormat="1" ht="15" customHeight="1" x14ac:dyDescent="0.2">
      <c r="A116" s="26" t="s">
        <v>44</v>
      </c>
      <c r="B116" s="20">
        <f>SUM(B117:B118)</f>
        <v>24</v>
      </c>
      <c r="C116" s="20">
        <f>SUM(C117:C118)</f>
        <v>21</v>
      </c>
      <c r="D116" s="20">
        <f>SUM(B116:C116)</f>
        <v>45</v>
      </c>
    </row>
    <row r="117" spans="1:4" s="4" customFormat="1" ht="15" customHeight="1" x14ac:dyDescent="0.2">
      <c r="A117" s="25" t="s">
        <v>43</v>
      </c>
      <c r="B117" s="30">
        <v>16</v>
      </c>
      <c r="C117" s="30">
        <v>12</v>
      </c>
      <c r="D117" s="11">
        <f>SUM(B117:C117)</f>
        <v>28</v>
      </c>
    </row>
    <row r="118" spans="1:4" s="4" customFormat="1" ht="15" customHeight="1" x14ac:dyDescent="0.2">
      <c r="A118" s="35" t="s">
        <v>42</v>
      </c>
      <c r="B118" s="34">
        <v>8</v>
      </c>
      <c r="C118" s="34">
        <v>9</v>
      </c>
      <c r="D118" s="11">
        <f>SUM(B118:C118)</f>
        <v>17</v>
      </c>
    </row>
    <row r="119" spans="1:4" s="4" customFormat="1" ht="15" customHeight="1" x14ac:dyDescent="0.2">
      <c r="A119" s="33" t="s">
        <v>41</v>
      </c>
      <c r="B119" s="32">
        <f>SUM(B120:B121)</f>
        <v>42</v>
      </c>
      <c r="C119" s="32">
        <f>SUM(C120:C121)</f>
        <v>17</v>
      </c>
      <c r="D119" s="32">
        <f>SUM(B119:C119)</f>
        <v>59</v>
      </c>
    </row>
    <row r="120" spans="1:4" s="4" customFormat="1" ht="15" customHeight="1" x14ac:dyDescent="0.2">
      <c r="A120" s="31" t="s">
        <v>40</v>
      </c>
      <c r="B120" s="23">
        <v>30</v>
      </c>
      <c r="C120" s="23">
        <v>9</v>
      </c>
      <c r="D120" s="11">
        <f>SUM(B120:C120)</f>
        <v>39</v>
      </c>
    </row>
    <row r="121" spans="1:4" s="4" customFormat="1" ht="15" customHeight="1" x14ac:dyDescent="0.2">
      <c r="A121" s="31" t="s">
        <v>39</v>
      </c>
      <c r="B121" s="23">
        <v>12</v>
      </c>
      <c r="C121" s="23">
        <v>8</v>
      </c>
      <c r="D121" s="11">
        <f>SUM(B121:C121)</f>
        <v>20</v>
      </c>
    </row>
    <row r="122" spans="1:4" s="4" customFormat="1" ht="15" customHeight="1" x14ac:dyDescent="0.2">
      <c r="A122" s="26" t="s">
        <v>38</v>
      </c>
      <c r="B122" s="20">
        <f>SUM(B123:B124)</f>
        <v>21</v>
      </c>
      <c r="C122" s="20">
        <f>SUM(C123:C124)</f>
        <v>10</v>
      </c>
      <c r="D122" s="20">
        <f>SUM(B122:C122)</f>
        <v>31</v>
      </c>
    </row>
    <row r="123" spans="1:4" s="4" customFormat="1" ht="15" customHeight="1" x14ac:dyDescent="0.2">
      <c r="A123" s="25" t="s">
        <v>37</v>
      </c>
      <c r="B123" s="23">
        <v>15</v>
      </c>
      <c r="C123" s="23">
        <v>4</v>
      </c>
      <c r="D123" s="11">
        <f>SUM(B123:C123)</f>
        <v>19</v>
      </c>
    </row>
    <row r="124" spans="1:4" s="4" customFormat="1" ht="15" customHeight="1" x14ac:dyDescent="0.2">
      <c r="A124" s="25" t="s">
        <v>36</v>
      </c>
      <c r="B124" s="23">
        <v>6</v>
      </c>
      <c r="C124" s="23">
        <v>6</v>
      </c>
      <c r="D124" s="11">
        <f>SUM(B124:C124)</f>
        <v>12</v>
      </c>
    </row>
    <row r="125" spans="1:4" s="4" customFormat="1" ht="15" customHeight="1" x14ac:dyDescent="0.2">
      <c r="A125" s="26" t="s">
        <v>35</v>
      </c>
      <c r="B125" s="20">
        <f>SUM(B126:B127)</f>
        <v>34</v>
      </c>
      <c r="C125" s="20">
        <f>SUM(C126:C127)</f>
        <v>34</v>
      </c>
      <c r="D125" s="20">
        <f>SUM(B125:C125)</f>
        <v>68</v>
      </c>
    </row>
    <row r="126" spans="1:4" s="4" customFormat="1" ht="15" customHeight="1" x14ac:dyDescent="0.2">
      <c r="A126" s="24" t="s">
        <v>34</v>
      </c>
      <c r="B126" s="16">
        <v>18</v>
      </c>
      <c r="C126" s="16">
        <v>20</v>
      </c>
      <c r="D126" s="11">
        <f>SUM(B126:C126)</f>
        <v>38</v>
      </c>
    </row>
    <row r="127" spans="1:4" s="4" customFormat="1" ht="15" customHeight="1" x14ac:dyDescent="0.2">
      <c r="A127" s="25" t="s">
        <v>33</v>
      </c>
      <c r="B127" s="30">
        <v>16</v>
      </c>
      <c r="C127" s="30">
        <v>14</v>
      </c>
      <c r="D127" s="11">
        <f>SUM(B127:C127)</f>
        <v>30</v>
      </c>
    </row>
    <row r="128" spans="1:4" s="4" customFormat="1" x14ac:dyDescent="0.2">
      <c r="A128" s="26" t="s">
        <v>32</v>
      </c>
      <c r="B128" s="20">
        <f>SUM(B129:B130)</f>
        <v>12</v>
      </c>
      <c r="C128" s="20">
        <f>SUM(C129:C130)</f>
        <v>35</v>
      </c>
      <c r="D128" s="20">
        <f>SUM(B128:C128)</f>
        <v>47</v>
      </c>
    </row>
    <row r="129" spans="1:4" s="4" customFormat="1" ht="15" customHeight="1" x14ac:dyDescent="0.2">
      <c r="A129" s="24" t="s">
        <v>31</v>
      </c>
      <c r="B129" s="22">
        <v>11</v>
      </c>
      <c r="C129" s="22">
        <v>22</v>
      </c>
      <c r="D129" s="11">
        <f>SUM(B129:C129)</f>
        <v>33</v>
      </c>
    </row>
    <row r="130" spans="1:4" s="4" customFormat="1" ht="15" customHeight="1" x14ac:dyDescent="0.2">
      <c r="A130" s="25" t="s">
        <v>30</v>
      </c>
      <c r="B130" s="29">
        <v>1</v>
      </c>
      <c r="C130" s="29">
        <v>13</v>
      </c>
      <c r="D130" s="11">
        <f>SUM(B130:C130)</f>
        <v>14</v>
      </c>
    </row>
    <row r="131" spans="1:4" s="4" customFormat="1" ht="15" customHeight="1" x14ac:dyDescent="0.2">
      <c r="A131" s="26" t="s">
        <v>29</v>
      </c>
      <c r="B131" s="20">
        <f>SUM(B132:B133)</f>
        <v>26</v>
      </c>
      <c r="C131" s="20">
        <f>SUM(C132:C133)</f>
        <v>22</v>
      </c>
      <c r="D131" s="20">
        <f>SUM(B131:C131)</f>
        <v>48</v>
      </c>
    </row>
    <row r="132" spans="1:4" s="4" customFormat="1" ht="15" customHeight="1" x14ac:dyDescent="0.2">
      <c r="A132" s="25" t="s">
        <v>28</v>
      </c>
      <c r="B132" s="23">
        <v>20</v>
      </c>
      <c r="C132" s="23">
        <v>15</v>
      </c>
      <c r="D132" s="11">
        <f>SUM(B132:C132)</f>
        <v>35</v>
      </c>
    </row>
    <row r="133" spans="1:4" s="4" customFormat="1" ht="15" customHeight="1" x14ac:dyDescent="0.2">
      <c r="A133" s="25" t="s">
        <v>27</v>
      </c>
      <c r="B133" s="23">
        <v>6</v>
      </c>
      <c r="C133" s="23">
        <v>7</v>
      </c>
      <c r="D133" s="11">
        <f>SUM(B133:C133)</f>
        <v>13</v>
      </c>
    </row>
    <row r="134" spans="1:4" s="4" customFormat="1" ht="15" customHeight="1" x14ac:dyDescent="0.2">
      <c r="A134" s="26" t="s">
        <v>26</v>
      </c>
      <c r="B134" s="20">
        <f>SUM(B135:B137)</f>
        <v>6</v>
      </c>
      <c r="C134" s="20">
        <f>SUM(C135:C137)</f>
        <v>21</v>
      </c>
      <c r="D134" s="20">
        <f>SUM(B134:C134)</f>
        <v>27</v>
      </c>
    </row>
    <row r="135" spans="1:4" s="4" customFormat="1" ht="15" customHeight="1" x14ac:dyDescent="0.2">
      <c r="A135" s="25" t="s">
        <v>25</v>
      </c>
      <c r="B135" s="29">
        <v>2</v>
      </c>
      <c r="C135" s="29">
        <v>10</v>
      </c>
      <c r="D135" s="11">
        <f>SUM(B135:C135)</f>
        <v>12</v>
      </c>
    </row>
    <row r="136" spans="1:4" s="4" customFormat="1" ht="15" customHeight="1" x14ac:dyDescent="0.2">
      <c r="A136" s="25" t="s">
        <v>24</v>
      </c>
      <c r="B136" s="29">
        <v>2</v>
      </c>
      <c r="C136" s="29">
        <v>7</v>
      </c>
      <c r="D136" s="11">
        <f>SUM(B136:C136)</f>
        <v>9</v>
      </c>
    </row>
    <row r="137" spans="1:4" s="4" customFormat="1" ht="15" customHeight="1" x14ac:dyDescent="0.2">
      <c r="A137" s="24" t="s">
        <v>23</v>
      </c>
      <c r="B137" s="23">
        <v>2</v>
      </c>
      <c r="C137" s="23">
        <v>4</v>
      </c>
      <c r="D137" s="11">
        <f>SUM(B137:C137)</f>
        <v>6</v>
      </c>
    </row>
    <row r="138" spans="1:4" s="4" customFormat="1" ht="15" customHeight="1" x14ac:dyDescent="0.2">
      <c r="A138" s="26" t="s">
        <v>22</v>
      </c>
      <c r="B138" s="28">
        <f>SUM(B139:B140)</f>
        <v>18</v>
      </c>
      <c r="C138" s="28">
        <f>SUM(C139:C140)</f>
        <v>11</v>
      </c>
      <c r="D138" s="28">
        <f>SUM(B138:C138)</f>
        <v>29</v>
      </c>
    </row>
    <row r="139" spans="1:4" s="4" customFormat="1" ht="15" customHeight="1" x14ac:dyDescent="0.2">
      <c r="A139" s="24" t="s">
        <v>21</v>
      </c>
      <c r="B139" s="23">
        <v>13</v>
      </c>
      <c r="C139" s="23">
        <v>5</v>
      </c>
      <c r="D139" s="11">
        <f>SUM(B139:C139)</f>
        <v>18</v>
      </c>
    </row>
    <row r="140" spans="1:4" s="4" customFormat="1" ht="15" customHeight="1" x14ac:dyDescent="0.2">
      <c r="A140" s="24" t="s">
        <v>20</v>
      </c>
      <c r="B140" s="23">
        <v>5</v>
      </c>
      <c r="C140" s="23">
        <v>6</v>
      </c>
      <c r="D140" s="11">
        <f>SUM(B140:C140)</f>
        <v>11</v>
      </c>
    </row>
    <row r="141" spans="1:4" s="4" customFormat="1" ht="15" customHeight="1" x14ac:dyDescent="0.2">
      <c r="A141" s="27" t="s">
        <v>19</v>
      </c>
      <c r="B141" s="20">
        <f>SUM(B142:B143)</f>
        <v>19</v>
      </c>
      <c r="C141" s="20">
        <f>SUM(C142:C143)</f>
        <v>45</v>
      </c>
      <c r="D141" s="20">
        <f>SUM(B141:C141)</f>
        <v>64</v>
      </c>
    </row>
    <row r="142" spans="1:4" s="4" customFormat="1" ht="15" customHeight="1" x14ac:dyDescent="0.2">
      <c r="A142" s="25" t="s">
        <v>18</v>
      </c>
      <c r="B142" s="23">
        <v>8</v>
      </c>
      <c r="C142" s="23">
        <v>21</v>
      </c>
      <c r="D142" s="11">
        <f>SUM(B142:C142)</f>
        <v>29</v>
      </c>
    </row>
    <row r="143" spans="1:4" s="4" customFormat="1" ht="15" customHeight="1" x14ac:dyDescent="0.2">
      <c r="A143" s="25" t="s">
        <v>17</v>
      </c>
      <c r="B143" s="23">
        <v>11</v>
      </c>
      <c r="C143" s="23">
        <v>24</v>
      </c>
      <c r="D143" s="11">
        <f>SUM(B143:C143)</f>
        <v>35</v>
      </c>
    </row>
    <row r="144" spans="1:4" s="4" customFormat="1" ht="15" customHeight="1" x14ac:dyDescent="0.2">
      <c r="A144" s="26" t="s">
        <v>16</v>
      </c>
      <c r="B144" s="20">
        <f>SUM(B145:B146)</f>
        <v>30</v>
      </c>
      <c r="C144" s="20">
        <f>SUM(C145:C146)</f>
        <v>31</v>
      </c>
      <c r="D144" s="20">
        <f>SUM(B144:C144)</f>
        <v>61</v>
      </c>
    </row>
    <row r="145" spans="1:5" s="4" customFormat="1" ht="15" customHeight="1" x14ac:dyDescent="0.2">
      <c r="A145" s="25" t="s">
        <v>15</v>
      </c>
      <c r="B145" s="23">
        <v>28</v>
      </c>
      <c r="C145" s="23">
        <v>26</v>
      </c>
      <c r="D145" s="11">
        <f>SUM(B145:C145)</f>
        <v>54</v>
      </c>
    </row>
    <row r="146" spans="1:5" s="15" customFormat="1" ht="15" customHeight="1" x14ac:dyDescent="0.2">
      <c r="A146" s="24" t="s">
        <v>14</v>
      </c>
      <c r="B146" s="23">
        <v>2</v>
      </c>
      <c r="C146" s="23">
        <v>5</v>
      </c>
      <c r="D146" s="11">
        <f>SUM(B146:C146)</f>
        <v>7</v>
      </c>
      <c r="E146" s="4"/>
    </row>
    <row r="147" spans="1:5" s="15" customFormat="1" ht="15" customHeight="1" x14ac:dyDescent="0.2">
      <c r="A147" s="21" t="s">
        <v>13</v>
      </c>
      <c r="B147" s="20">
        <f>SUM(B148:B152)</f>
        <v>42</v>
      </c>
      <c r="C147" s="20">
        <f>SUM(C148:C152)</f>
        <v>57</v>
      </c>
      <c r="D147" s="20">
        <f>SUM(B147:C147)</f>
        <v>99</v>
      </c>
    </row>
    <row r="148" spans="1:5" s="15" customFormat="1" ht="15" customHeight="1" x14ac:dyDescent="0.2">
      <c r="A148" s="19" t="s">
        <v>12</v>
      </c>
      <c r="B148" s="18">
        <v>20</v>
      </c>
      <c r="C148" s="18">
        <v>26</v>
      </c>
      <c r="D148" s="18">
        <f>SUM(B148:C148)</f>
        <v>46</v>
      </c>
    </row>
    <row r="149" spans="1:5" s="15" customFormat="1" ht="15" customHeight="1" x14ac:dyDescent="0.2">
      <c r="A149" s="19" t="s">
        <v>11</v>
      </c>
      <c r="B149" s="18">
        <v>1</v>
      </c>
      <c r="C149" s="18">
        <v>2</v>
      </c>
      <c r="D149" s="18">
        <f>SUM(B149:C149)</f>
        <v>3</v>
      </c>
    </row>
    <row r="150" spans="1:5" s="15" customFormat="1" ht="15" customHeight="1" x14ac:dyDescent="0.2">
      <c r="A150" s="19" t="s">
        <v>10</v>
      </c>
      <c r="B150" s="18">
        <v>3</v>
      </c>
      <c r="C150" s="18">
        <v>10</v>
      </c>
      <c r="D150" s="18">
        <f>SUM(B150:C150)</f>
        <v>13</v>
      </c>
    </row>
    <row r="151" spans="1:5" s="15" customFormat="1" x14ac:dyDescent="0.2">
      <c r="A151" s="19" t="s">
        <v>9</v>
      </c>
      <c r="B151" s="22">
        <v>2</v>
      </c>
      <c r="C151" s="22">
        <v>3</v>
      </c>
      <c r="D151" s="18">
        <f>SUM(B151:C151)</f>
        <v>5</v>
      </c>
    </row>
    <row r="152" spans="1:5" s="15" customFormat="1" ht="15" customHeight="1" x14ac:dyDescent="0.2">
      <c r="A152" s="19" t="s">
        <v>8</v>
      </c>
      <c r="B152" s="18">
        <v>16</v>
      </c>
      <c r="C152" s="18">
        <v>16</v>
      </c>
      <c r="D152" s="18">
        <f>SUM(B152:C152)</f>
        <v>32</v>
      </c>
    </row>
    <row r="153" spans="1:5" s="15" customFormat="1" ht="15" customHeight="1" x14ac:dyDescent="0.2">
      <c r="A153" s="21" t="s">
        <v>7</v>
      </c>
      <c r="B153" s="20">
        <f>B154</f>
        <v>6</v>
      </c>
      <c r="C153" s="20">
        <f>C154</f>
        <v>11</v>
      </c>
      <c r="D153" s="20">
        <f>SUM(B153:C153)</f>
        <v>17</v>
      </c>
    </row>
    <row r="154" spans="1:5" s="15" customFormat="1" x14ac:dyDescent="0.2">
      <c r="A154" s="19" t="s">
        <v>6</v>
      </c>
      <c r="B154" s="18">
        <v>6</v>
      </c>
      <c r="C154" s="18">
        <v>11</v>
      </c>
      <c r="D154" s="18">
        <f>SUM(B154:C154)</f>
        <v>17</v>
      </c>
    </row>
    <row r="155" spans="1:5" s="15" customFormat="1" hidden="1" x14ac:dyDescent="0.2">
      <c r="A155" s="17" t="s">
        <v>5</v>
      </c>
      <c r="B155" s="16">
        <f>SUM(B108,B110,B113,B114,B117,B120,B123,B126,B129,B132,B135,B136,B139,B142,B145,B148:B151,B154)</f>
        <v>253</v>
      </c>
      <c r="C155" s="16">
        <f>SUM(C108,C110,C113,C114,C117,C120,C123,C126,C129,C132,C135,C136,C139,C142,C145,C148:C151,C154)</f>
        <v>289</v>
      </c>
      <c r="D155" s="16">
        <f>SUM(D108,D110,D113,D114,D117,D120,D123,D126,D129,D132,D135,D136,D139,D142,D145,D148:D151,D154)</f>
        <v>542</v>
      </c>
    </row>
    <row r="156" spans="1:5" s="15" customFormat="1" hidden="1" x14ac:dyDescent="0.2">
      <c r="A156" s="17" t="s">
        <v>4</v>
      </c>
      <c r="B156" s="16">
        <f>SUM(B111,B115,B118,B121,B124,B127,B130,B133,B137,B140,B143,B146,B152)</f>
        <v>97</v>
      </c>
      <c r="C156" s="16">
        <f>SUM(C111,C115,C118,C121,C124,C127,C130,C133,C137,C140,C143,C146,C152)</f>
        <v>129</v>
      </c>
      <c r="D156" s="16">
        <f>SUM(D111,D115,D118,D121,D124,D127,D130,D133,D137,D140,D143,D146,D152)</f>
        <v>226</v>
      </c>
    </row>
    <row r="157" spans="1:5" s="15" customFormat="1" hidden="1" x14ac:dyDescent="0.2">
      <c r="A157" s="17"/>
      <c r="B157" s="16">
        <f>SUM(B155:B156)</f>
        <v>350</v>
      </c>
      <c r="C157" s="16">
        <f>SUM(C155:C156)</f>
        <v>418</v>
      </c>
      <c r="D157" s="16">
        <f>SUM(D155:D156)</f>
        <v>768</v>
      </c>
    </row>
    <row r="158" spans="1:5" s="12" customFormat="1" x14ac:dyDescent="0.2">
      <c r="A158" s="17"/>
      <c r="B158" s="16"/>
      <c r="C158" s="16"/>
      <c r="D158" s="16"/>
      <c r="E158" s="15"/>
    </row>
    <row r="159" spans="1:5" s="12" customFormat="1" ht="15" customHeight="1" x14ac:dyDescent="0.2">
      <c r="A159" s="14" t="s">
        <v>3</v>
      </c>
      <c r="B159" s="13">
        <f>SUM(B30,B64,B104,B155)</f>
        <v>1714</v>
      </c>
      <c r="C159" s="13">
        <f>SUM(C30,C64,C104,C155)</f>
        <v>1631</v>
      </c>
      <c r="D159" s="13">
        <f>SUM(D30,D64,D104,D155)</f>
        <v>3345</v>
      </c>
    </row>
    <row r="160" spans="1:5" s="4" customFormat="1" ht="15" customHeight="1" x14ac:dyDescent="0.2">
      <c r="A160" s="14" t="s">
        <v>2</v>
      </c>
      <c r="B160" s="13">
        <f>SUM(B31,B65,B105,B156)</f>
        <v>497</v>
      </c>
      <c r="C160" s="13">
        <f>SUM(C31,C65,C105,C156)</f>
        <v>478</v>
      </c>
      <c r="D160" s="13">
        <f>SUM(D31,D65,D105,D156)</f>
        <v>975</v>
      </c>
      <c r="E160" s="12"/>
    </row>
    <row r="161" spans="1:5" s="4" customFormat="1" ht="9" customHeight="1" x14ac:dyDescent="0.2">
      <c r="A161" s="5"/>
      <c r="B161" s="11"/>
      <c r="C161" s="11"/>
      <c r="D161" s="10"/>
    </row>
    <row r="162" spans="1:5" s="4" customFormat="1" ht="15" customHeight="1" x14ac:dyDescent="0.2">
      <c r="A162" s="9" t="s">
        <v>1</v>
      </c>
      <c r="B162" s="8">
        <f>SUM(B159,B160)</f>
        <v>2211</v>
      </c>
      <c r="C162" s="8">
        <f>SUM(C159,C160)</f>
        <v>2109</v>
      </c>
      <c r="D162" s="8">
        <f>SUM(D159,D160)</f>
        <v>4320</v>
      </c>
    </row>
    <row r="163" spans="1:5" s="4" customFormat="1" ht="12.75" customHeight="1" x14ac:dyDescent="0.2">
      <c r="A163" s="5"/>
      <c r="B163" s="6"/>
      <c r="C163" s="6"/>
      <c r="D163" s="5"/>
    </row>
    <row r="164" spans="1:5" ht="12.75" customHeight="1" x14ac:dyDescent="0.2">
      <c r="A164" s="7" t="s">
        <v>0</v>
      </c>
      <c r="B164" s="5"/>
      <c r="C164" s="6"/>
      <c r="D164" s="5"/>
      <c r="E164" s="4"/>
    </row>
    <row r="165" spans="1:5" ht="12.75" customHeight="1" x14ac:dyDescent="0.2"/>
    <row r="166" spans="1:5" ht="12.75" customHeight="1" x14ac:dyDescent="0.2"/>
    <row r="167" spans="1:5" ht="12.75" customHeight="1" x14ac:dyDescent="0.2"/>
    <row r="168" spans="1:5" ht="12.75" customHeight="1" x14ac:dyDescent="0.2"/>
    <row r="169" spans="1:5" ht="12.75" customHeight="1" x14ac:dyDescent="0.2"/>
    <row r="170" spans="1:5" ht="12.75" customHeight="1" x14ac:dyDescent="0.2"/>
    <row r="171" spans="1:5" ht="12.75" customHeight="1" x14ac:dyDescent="0.2"/>
    <row r="172" spans="1:5" ht="12.75" customHeight="1" x14ac:dyDescent="0.2"/>
    <row r="173" spans="1:5" ht="12.75" customHeight="1" x14ac:dyDescent="0.2"/>
    <row r="174" spans="1:5" ht="12.75" customHeight="1" x14ac:dyDescent="0.2"/>
    <row r="175" spans="1:5" ht="12.75" customHeight="1" x14ac:dyDescent="0.2"/>
    <row r="176" spans="1:5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</sheetData>
  <mergeCells count="1">
    <mergeCell ref="A1:D1"/>
  </mergeCells>
  <printOptions horizontalCentered="1"/>
  <pageMargins left="0.78740157480314998" right="0.78740157480314998" top="0.59055118110236204" bottom="0.59055118110236204" header="0.39370078740157499" footer="0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grado_myd</vt:lpstr>
      <vt:lpstr>grado_myd!BaseDeDatos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2019-07-10T03:15:23Z</dcterms:created>
  <dcterms:modified xsi:type="dcterms:W3CDTF">2019-07-10T03:15:32Z</dcterms:modified>
</cp:coreProperties>
</file>