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715"/>
  <workbookPr codeName="ThisWorkbook"/>
  <mc:AlternateContent xmlns:mc="http://schemas.openxmlformats.org/markup-compatibility/2006">
    <mc:Choice Requires="x15">
      <x15ac:absPath xmlns:x15ac="http://schemas.microsoft.com/office/spreadsheetml/2010/11/ac" url="/Users/genrus/Desktop/"/>
    </mc:Choice>
  </mc:AlternateContent>
  <xr:revisionPtr revIDLastSave="0" documentId="8_{7880ABE9-ED5A-E449-AF1A-50C6A6835DBD}" xr6:coauthVersionLast="43" xr6:coauthVersionMax="43" xr10:uidLastSave="{00000000-0000-0000-0000-000000000000}"/>
  <bookViews>
    <workbookView xWindow="32760" yWindow="4060" windowWidth="15240" windowHeight="18860" tabRatio="902"/>
  </bookViews>
  <sheets>
    <sheet name="pa(1)" sheetId="3" r:id="rId1"/>
    <sheet name="pob_escolar(2)" sheetId="2" r:id="rId2"/>
    <sheet name="egr y tit(3,4)" sheetId="4" r:id="rId3"/>
    <sheet name="planes(5)" sheetId="1" r:id="rId4"/>
    <sheet name="ec(6)" sheetId="11" r:id="rId5"/>
    <sheet name="sni(8)" sheetId="6" r:id="rId6"/>
    <sheet name="proy(9)" sheetId="5" r:id="rId7"/>
    <sheet name="act_dc(10)" sheetId="7" r:id="rId8"/>
    <sheet name="dgapa(11)" sheetId="35" r:id="rId9"/>
    <sheet name="becas(12)" sheetId="36" r:id="rId10"/>
    <sheet name="coop_mov_int(13)" sheetId="27" r:id="rId11"/>
    <sheet name="coop_mov_nal(14)" sheetId="28" r:id="rId12"/>
    <sheet name="bib(15)" sheetId="38" r:id="rId13"/>
    <sheet name="prodedit(16)" sheetId="34" r:id="rId14"/>
    <sheet name="área_c(17)" sheetId="13" r:id="rId15"/>
    <sheet name="cap_inst(18)" sheetId="25" r:id="rId16"/>
    <sheet name="p_adm(19)" sheetId="14" r:id="rId17"/>
    <sheet name="pres(20)" sheetId="15" r:id="rId18"/>
    <sheet name="entidades(21)" sheetId="21" r:id="rId19"/>
    <sheet name="docencia(22)" sheetId="17" r:id="rId20"/>
    <sheet name="invest(23)" sheetId="18" r:id="rId21"/>
    <sheet name="Hoja1" sheetId="23" state="hidden" r:id="rId22"/>
  </sheets>
  <externalReferences>
    <externalReference r:id="rId23"/>
    <externalReference r:id="rId24"/>
    <externalReference r:id="rId25"/>
    <externalReference r:id="rId26"/>
    <externalReference r:id="rId27"/>
  </externalReferences>
  <definedNames>
    <definedName name="_xlnm.Database" localSheetId="10">#REF!</definedName>
    <definedName name="_xlnm.Database" localSheetId="11">#REF!</definedName>
    <definedName name="_xlnm.Database" localSheetId="1">#REF!</definedName>
    <definedName name="_xlnm.Database">#REF!</definedName>
    <definedName name="ok">'[2]9119B'!$A$1:$L$312</definedName>
    <definedName name="OOO">#REF!</definedName>
    <definedName name="pobesc01_02" localSheetId="1">#REF!</definedName>
    <definedName name="pobesc01_02">'[1]orden descend'!$A$1:$B$69</definedName>
    <definedName name="pobescsumada" localSheetId="10">#REF!</definedName>
    <definedName name="pobescsumada" localSheetId="11">#REF!</definedName>
    <definedName name="pobescsumada" localSheetId="1">#REF!</definedName>
    <definedName name="pobescsumad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4" l="1"/>
  <c r="C14" i="25"/>
  <c r="B14" i="25"/>
  <c r="B25" i="28"/>
  <c r="B32" i="28"/>
  <c r="B24" i="28"/>
  <c r="B31" i="28" s="1"/>
  <c r="B30" i="28" s="1"/>
  <c r="B28" i="28"/>
  <c r="B26" i="28"/>
  <c r="B14" i="28"/>
  <c r="B19" i="28" s="1"/>
  <c r="B13" i="28"/>
  <c r="B18" i="28"/>
  <c r="B17" i="28" s="1"/>
  <c r="B15" i="28"/>
  <c r="B9" i="28"/>
  <c r="B20" i="7"/>
  <c r="C20" i="7"/>
  <c r="B65" i="4"/>
  <c r="D16" i="38"/>
  <c r="D18" i="38" s="1"/>
  <c r="C16" i="38"/>
  <c r="C18" i="38" s="1"/>
  <c r="B16" i="38"/>
  <c r="B32" i="36"/>
  <c r="B13" i="36"/>
  <c r="E17" i="34"/>
  <c r="D17" i="34"/>
  <c r="C17" i="34"/>
  <c r="B17" i="34"/>
  <c r="B8" i="15"/>
  <c r="B11" i="15"/>
  <c r="C8" i="15" s="1"/>
  <c r="B24" i="15"/>
  <c r="C22" i="15"/>
  <c r="B11" i="13"/>
  <c r="C22" i="11"/>
  <c r="B22" i="11"/>
  <c r="B53" i="4"/>
  <c r="B71" i="4" s="1"/>
  <c r="B31" i="4"/>
  <c r="B45" i="4" s="1"/>
  <c r="D7" i="2"/>
  <c r="D20" i="2" s="1"/>
  <c r="D10" i="2"/>
  <c r="D14" i="2"/>
  <c r="C7" i="2"/>
  <c r="C20" i="2" s="1"/>
  <c r="C10" i="2"/>
  <c r="C14" i="2"/>
  <c r="B7" i="2"/>
  <c r="B20" i="2" s="1"/>
  <c r="B10" i="2"/>
  <c r="B14" i="2"/>
  <c r="B14" i="14"/>
  <c r="B6" i="3"/>
  <c r="B9" i="4"/>
  <c r="B6" i="1"/>
  <c r="B15" i="6"/>
  <c r="B11" i="5"/>
  <c r="B13" i="21"/>
  <c r="B16" i="21"/>
  <c r="C6" i="15"/>
  <c r="C11" i="15"/>
  <c r="C7" i="15"/>
  <c r="C9" i="15"/>
  <c r="C5" i="15"/>
  <c r="C20" i="15"/>
  <c r="C19" i="15"/>
  <c r="C24" i="15"/>
  <c r="B12" i="28"/>
  <c r="C21" i="15"/>
  <c r="C18" i="15"/>
  <c r="B23" i="28" l="1"/>
</calcChain>
</file>

<file path=xl/sharedStrings.xml><?xml version="1.0" encoding="utf-8"?>
<sst xmlns="http://schemas.openxmlformats.org/spreadsheetml/2006/main" count="514" uniqueCount="375">
  <si>
    <t>Seminarios</t>
  </si>
  <si>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</si>
  <si>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</si>
  <si>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</si>
  <si>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</si>
  <si>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</si>
  <si>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</si>
  <si>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</si>
  <si>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</si>
  <si>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</si>
  <si>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</si>
  <si>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</si>
  <si>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</si>
  <si>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</si>
  <si>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Becas para la Formación de Profesores para el Bachillerato Universitario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</si>
  <si>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</si>
  <si>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</si>
  <si>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</si>
  <si>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</si>
  <si>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</si>
  <si>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</si>
  <si>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</si>
  <si>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</si>
  <si>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</si>
  <si>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</si>
  <si>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</si>
  <si>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</si>
  <si>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</si>
  <si>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</si>
  <si>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</si>
  <si>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</si>
  <si>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</si>
  <si>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</si>
  <si>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</si>
  <si>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</si>
  <si>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</si>
  <si>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</si>
  <si>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</si>
  <si>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</si>
  <si>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</si>
  <si>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</si>
  <si>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</si>
  <si>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</si>
  <si>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</si>
  <si>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</si>
  <si>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</si>
  <si>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</si>
  <si>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</si>
  <si>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</si>
  <si>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</si>
  <si>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</si>
  <si>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</si>
  <si>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</si>
  <si>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</si>
  <si>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</si>
  <si>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</si>
  <si>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</si>
  <si>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</si>
  <si>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</si>
  <si>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</si>
  <si>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</si>
  <si>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</si>
  <si>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</si>
  <si>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</si>
  <si>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Programa Universitario de Alimentos</t>
  </si>
  <si>
    <t>Programa Universitario de Investigación en Salud</t>
  </si>
  <si>
    <t>Investigación humanística</t>
  </si>
  <si>
    <t>Facultad de Estudios Superiores Acatlán</t>
  </si>
  <si>
    <t>Extranjero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</si>
  <si>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</si>
  <si>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</si>
  <si>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</si>
  <si>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</si>
  <si>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</si>
  <si>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</si>
  <si>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</si>
  <si>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</si>
  <si>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</si>
  <si>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Escuela Nacional de Enfermería y Obstetricia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</si>
  <si>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</si>
  <si>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</si>
  <si>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</si>
  <si>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</si>
  <si>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</si>
  <si>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</si>
  <si>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</si>
  <si>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</si>
  <si>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</si>
  <si>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</si>
  <si>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</si>
  <si>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</si>
  <si>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</si>
  <si>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</si>
  <si>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</si>
  <si>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</si>
  <si>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</si>
  <si>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</si>
  <si>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</si>
  <si>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</si>
  <si>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</si>
  <si>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</si>
  <si>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</si>
  <si>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</si>
  <si>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</si>
  <si>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</si>
  <si>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</si>
  <si>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</si>
  <si>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</si>
  <si>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</si>
  <si>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</si>
  <si>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</si>
  <si>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Ciencias de la Atmósfera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</si>
  <si>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</si>
  <si>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</si>
  <si>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</si>
  <si>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de Geociencias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</si>
  <si>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</si>
  <si>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</si>
  <si>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</si>
  <si>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</si>
  <si>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</si>
  <si>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</si>
  <si>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</si>
  <si>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</si>
  <si>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</si>
  <si>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</si>
  <si>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</si>
  <si>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</si>
  <si>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</si>
  <si>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</si>
  <si>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</si>
  <si>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</si>
  <si>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</si>
  <si>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</si>
  <si>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</si>
  <si>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Exposiciones</t>
  </si>
  <si>
    <t>Talleres</t>
  </si>
  <si>
    <t>Conferencias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</si>
  <si>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</si>
  <si>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</si>
  <si>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</si>
  <si>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</si>
  <si>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</si>
  <si>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</si>
  <si>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</si>
  <si>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</si>
  <si>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</si>
  <si>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</si>
  <si>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Conjuntos</t>
  </si>
  <si>
    <t>Edificios</t>
  </si>
  <si>
    <t>Interior de la República</t>
  </si>
  <si>
    <t>Área metropolitana</t>
  </si>
  <si>
    <t>Ciudad Universitaria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</si>
  <si>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</si>
  <si>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</si>
  <si>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</si>
  <si>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</si>
  <si>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</si>
  <si>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</si>
  <si>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</si>
  <si>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</si>
  <si>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</si>
  <si>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</si>
  <si>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</si>
  <si>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</si>
  <si>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</si>
  <si>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</si>
  <si>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</si>
  <si>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</si>
  <si>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</si>
  <si>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</si>
  <si>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</si>
  <si>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</si>
  <si>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</si>
  <si>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</si>
  <si>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</si>
  <si>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</si>
  <si>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</si>
  <si>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Estancia de investigación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</si>
  <si>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</si>
  <si>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</si>
  <si>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</si>
  <si>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</si>
  <si>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</si>
  <si>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</si>
  <si>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</si>
  <si>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</si>
  <si>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</si>
  <si>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Otra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</si>
  <si>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</si>
  <si>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</si>
  <si>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</si>
  <si>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</si>
  <si>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</si>
  <si>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</si>
  <si>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Movilidad estudiantil de posgrado</t>
  </si>
  <si>
    <t>Alumnos de la UNAM en actividades académicas en el extranjero</t>
  </si>
  <si>
    <t>Centro de Enseñanza para Extranjeros (CEPE)</t>
  </si>
  <si>
    <t>Estudiantes extranjeros en cursos extracurriculares en la UNAM</t>
  </si>
  <si>
    <t>Resumen de movilidad estudiantil internacional</t>
  </si>
  <si>
    <t>Estudiantes extranjeros en la UNAM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</si>
  <si>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</si>
  <si>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</si>
  <si>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</si>
  <si>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</si>
  <si>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</si>
  <si>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Construidos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</si>
  <si>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</si>
  <si>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</si>
  <si>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</si>
  <si>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</si>
  <si>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</si>
  <si>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</si>
  <si>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</si>
  <si>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</si>
  <si>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</si>
  <si>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</si>
  <si>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</si>
  <si>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</si>
  <si>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</si>
  <si>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</si>
  <si>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Diplomados</t>
  </si>
  <si>
    <t>Videoconferencias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</si>
  <si>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</si>
  <si>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</si>
  <si>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</si>
  <si>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</si>
  <si>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</si>
  <si>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</si>
  <si>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</si>
  <si>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</si>
  <si>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</si>
  <si>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</si>
  <si>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</si>
  <si>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</si>
  <si>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</si>
  <si>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</si>
  <si>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Otras</t>
  </si>
  <si>
    <t>Estímulo por equivalencia</t>
  </si>
  <si>
    <t>Participantes</t>
  </si>
  <si>
    <t>Instituto de Radioastronomía y Astrofísica</t>
  </si>
  <si>
    <t>ENTIDADES ACADÉMICAS DE DOCENCIA E INVESTIGACIÓN</t>
  </si>
  <si>
    <t>Licenciaturas (carreras)</t>
  </si>
  <si>
    <t>Opciones educativas</t>
  </si>
  <si>
    <t>Técnico</t>
  </si>
  <si>
    <t>Estudios de posgrado</t>
  </si>
  <si>
    <r>
      <t>Formación del personal académico (estancias en IES del extranjero)</t>
    </r>
    <r>
      <rPr>
        <b/>
        <vertAlign val="superscript"/>
        <sz val="10"/>
        <rFont val="Arial"/>
        <family val="2"/>
      </rPr>
      <t>a</t>
    </r>
  </si>
  <si>
    <r>
      <t>Apoyos a los estudios de posgrado</t>
    </r>
    <r>
      <rPr>
        <b/>
        <vertAlign val="superscript"/>
        <sz val="10"/>
        <rFont val="Arial"/>
        <family val="2"/>
      </rPr>
      <t>b</t>
    </r>
  </si>
  <si>
    <t>Profesores visitantes de IES del extranjero en la UNAM</t>
  </si>
  <si>
    <t>Profesores visitantes de otras IES nacionales en la UNAM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</si>
  <si>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 administrado por la Coordinación de Estudios de Posgrado (CEP).</t>
    </r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</si>
  <si>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</si>
  <si>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</si>
  <si>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</si>
  <si>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</si>
  <si>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</si>
  <si>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</si>
  <si>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</si>
  <si>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</si>
  <si>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</si>
  <si>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</si>
  <si>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</si>
  <si>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</si>
  <si>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</si>
  <si>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</si>
  <si>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</si>
  <si>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</si>
  <si>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</si>
  <si>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</si>
  <si>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</si>
  <si>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</si>
  <si>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</si>
  <si>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</si>
  <si>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</si>
  <si>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</si>
  <si>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</si>
  <si>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</si>
  <si>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facultades y escuelas</t>
  </si>
  <si>
    <t>Movilidad del personal académico en institutos y centros de investigación</t>
  </si>
  <si>
    <t>COOPERACIÓN Y MOVILIDAD INTERNACIONAL</t>
  </si>
  <si>
    <t>COOPERACIÓN Y MOVILIDAD 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</si>
  <si>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</si>
  <si>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</si>
  <si>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</si>
  <si>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</si>
  <si>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</si>
  <si>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</si>
  <si>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</si>
  <si>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</si>
  <si>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Becas y apoyos durante los estudios de bachillerato, licenciatura y posgrado.</t>
    </r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</si>
  <si>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</si>
  <si>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</si>
  <si>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</si>
  <si>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</si>
  <si>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</si>
  <si>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</si>
  <si>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</si>
  <si>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</si>
  <si>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r>
      <t>g</t>
    </r>
    <r>
      <rPr>
        <sz val="8"/>
        <rFont val="Arial"/>
        <family val="2"/>
      </rPr>
      <t xml:space="preserve"> Material bibliográfico adquirido por diversas dependencias y que no se encuentra a disposición del público.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</si>
  <si>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Programas administrados por la Dirección General de Asuntos del Personal Académico (DGAPA).</t>
    </r>
  </si>
  <si>
    <r>
      <t>Colecciones</t>
    </r>
    <r>
      <rPr>
        <vertAlign val="superscript"/>
        <sz val="10"/>
        <rFont val="Arial"/>
        <family val="2"/>
      </rPr>
      <t>a</t>
    </r>
  </si>
  <si>
    <t>Especialización</t>
  </si>
  <si>
    <r>
      <t>Apoyos a los estudios de posgrado</t>
    </r>
    <r>
      <rPr>
        <b/>
        <vertAlign val="superscript"/>
        <sz val="10"/>
        <rFont val="Arial"/>
        <family val="2"/>
      </rPr>
      <t>a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</si>
  <si>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</si>
  <si>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</si>
  <si>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</si>
  <si>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</si>
  <si>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</si>
  <si>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</si>
  <si>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</si>
  <si>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</si>
  <si>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</si>
  <si>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r>
      <t>Personal académico</t>
    </r>
    <r>
      <rPr>
        <vertAlign val="superscript"/>
        <sz val="10"/>
        <rFont val="Arial"/>
        <family val="2"/>
      </rPr>
      <t>c</t>
    </r>
  </si>
  <si>
    <r>
      <t>Becarios posdoctorales</t>
    </r>
    <r>
      <rPr>
        <vertAlign val="superscript"/>
        <sz val="10"/>
        <rFont val="Arial"/>
        <family val="2"/>
      </rPr>
      <t>d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</si>
  <si>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Apoyos para estudios de doctorado, estancias de investigación, sabáticas y posdoctorales en el extranjero.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</si>
  <si>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Estancias posdoctorales en la UNAM.</t>
    </r>
  </si>
  <si>
    <t>PERSONAL ACADÉMICO 2019</t>
  </si>
  <si>
    <t>2018-2019</t>
  </si>
  <si>
    <t>Técnico Profesional</t>
  </si>
  <si>
    <t>EGRESO 2017-2018</t>
  </si>
  <si>
    <t>EXÁMENES DE GRADO</t>
  </si>
  <si>
    <t>TÍTULOS EXPEDIDOS 2018</t>
  </si>
  <si>
    <t>OFERTA EDUCATIVA 2019</t>
  </si>
  <si>
    <t>EDUCACIÓN CONTINUA 2018</t>
  </si>
  <si>
    <t>Coloquios</t>
  </si>
  <si>
    <t>Congresos</t>
  </si>
  <si>
    <t>Foros</t>
  </si>
  <si>
    <t>Jornadas</t>
  </si>
  <si>
    <t>Mesas Redondas</t>
  </si>
  <si>
    <t>Módulos</t>
  </si>
  <si>
    <t>Panel de Expertos</t>
  </si>
  <si>
    <t>Sesiones Académicas</t>
  </si>
  <si>
    <t>Simposios</t>
  </si>
  <si>
    <t>INVESTIGADORES EN EL SNI CON ADSCRIPCIÓN EN LA UNAM 2019</t>
  </si>
  <si>
    <t>PROYECTOS DE INVESTIGACIÓN 2018</t>
  </si>
  <si>
    <t>Facultades, Escuelas y Unidades Multidisciplinarias</t>
  </si>
  <si>
    <t>Funciones de Conciertos</t>
  </si>
  <si>
    <t>Funciones de Obras de Teatro</t>
  </si>
  <si>
    <t>Funciones de Obras de Danza</t>
  </si>
  <si>
    <t>Funciones de Obras Fílmicas y Videos</t>
  </si>
  <si>
    <t>Visitas Guidas</t>
  </si>
  <si>
    <t>Actividades Literarias</t>
  </si>
  <si>
    <t>Funciones de Actividades Multidisciplinarias</t>
  </si>
  <si>
    <t>Otras Actividades</t>
  </si>
  <si>
    <t>PROGRAMAS DE APOYO AL PERSONAL ACADÉMICO 2018</t>
  </si>
  <si>
    <t>Programa de Estímulos al Desempeño de Profesores y Técnicos Académicos de Medio Tiempo (PEDMETI)</t>
  </si>
  <si>
    <t>Estancias posdoctorales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</si>
  <si>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Los becarios pueden recibir apoyos adicionales de alimentación, transporte, o bien para la realización de actividades académicas específicas por medio de diversos programas.</t>
    </r>
  </si>
  <si>
    <r>
      <t>Estudiantes con beca</t>
    </r>
    <r>
      <rPr>
        <vertAlign val="superscript"/>
        <sz val="10"/>
        <rFont val="Arial"/>
        <family val="2"/>
      </rPr>
      <t>a</t>
    </r>
  </si>
  <si>
    <r>
      <t>Estudiantes con otro tipo de apoyo</t>
    </r>
    <r>
      <rPr>
        <vertAlign val="superscript"/>
        <sz val="10"/>
        <rFont val="Arial"/>
        <family val="2"/>
      </rPr>
      <t>b</t>
    </r>
  </si>
  <si>
    <t>Convenios firmados con organismos e IES internacionales en 2018</t>
  </si>
  <si>
    <t>Movilidad académica internacional 2018</t>
  </si>
  <si>
    <t>Movilidad estudiantil internacional 2018-2019</t>
  </si>
  <si>
    <t>Convenios firmados con organismos e IES nacionales en 2018</t>
  </si>
  <si>
    <t>Movilidad académica nacional 2018</t>
  </si>
  <si>
    <t>Movilidad estudiantil nacional 2018-2019</t>
  </si>
  <si>
    <r>
      <t>PRODUCCIÓN EDITORIAL 2018</t>
    </r>
    <r>
      <rPr>
        <b/>
        <vertAlign val="superscript"/>
        <sz val="10"/>
        <rFont val="Arial"/>
        <family val="2"/>
      </rPr>
      <t>a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</si>
  <si>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totales de producción editorial en 2018 son: 1,608 libros impresos, 607 libros electrónicos, 751 fascículos de revistas y 7,763 publicaciones diversas. </t>
    </r>
  </si>
  <si>
    <t>ACERVO BIBLIOGRÁFICO 2018</t>
  </si>
  <si>
    <r>
      <t>ÁREA CONSTRUÍDA ASIGNADA POR FUNCIÓN 2018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</si>
  <si>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ENCCH Plantel Sur</t>
  </si>
  <si>
    <r>
      <t>CAPACIDAD INSTALADA POR ZONA GEOGRÁFICA</t>
    </r>
    <r>
      <rPr>
        <b/>
        <vertAlign val="superscript"/>
        <sz val="10"/>
        <rFont val="Arial"/>
        <family val="2"/>
      </rPr>
      <t>a</t>
    </r>
  </si>
  <si>
    <r>
      <rPr>
        <vertAlign val="superscript"/>
        <sz val="8"/>
        <color indexed="8"/>
        <rFont val="Arial"/>
        <family val="2"/>
      </rPr>
      <t>a</t>
    </r>
    <r>
      <rPr>
        <sz val="8"/>
        <color indexed="8"/>
        <rFont val="Arial"/>
        <family val="2"/>
      </rPr>
      <t xml:space="preserve"> Constantemente se actualiza el SIPLAFI, reportando conjuntos y/o edificios que cambian de función y/o han dejado de pertenecer a la Universidad, reflejados en el presente informe.</t>
    </r>
  </si>
  <si>
    <t>PERSONAL ADMINISTRATIVO 2019</t>
  </si>
  <si>
    <t>PRESUPUESTO DE INGRESOS 2019 (PESOS)</t>
  </si>
  <si>
    <t>PRESUPUESTO DE EGRESOS 2019 (PESOS)</t>
  </si>
  <si>
    <t>PLANTELES DE EDUCACIÓN MEDIA SUPERIOR 2019</t>
  </si>
  <si>
    <t>PLANTELES DE EDUCACIÓN SUPERIOR 2019</t>
  </si>
  <si>
    <t>CENTROS E INSTITUTOS DE INVESTIGACIÓN 2019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</si>
  <si>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</si>
  <si>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</si>
  <si>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</si>
  <si>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</si>
  <si>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Programa administrado por la Coordinación General de Estudios de Posgrado (CGEP) e informado a la Dirección General de Planeación (DGPL) por medio del Sistema de Información Estadíatica de Becas (SISBEC).</t>
    </r>
  </si>
  <si>
    <t>BECAS A ESTUDIANTES POR 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</si>
</sst>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86" formatCode="0.0%"/>
    <numFmt numFmtId="193" formatCode="#,##0.0"/>
    <numFmt numFmtId="206" formatCode="_-[$€-2]* #,##0.00_-;\-[$€-2]* #,##0.00_-;_-[$€-2]* &quot;-&quot;??_-"/>
  </numFmts>
  <fonts count="35">
    <font>
      <sz val="10"/>
      <name val="Arial"/>
    </font>
    <font>
      <sz val="10"/>
      <name val="Arial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Verdana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vertAlign val="superscript"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2">
    <xf numFmtId="0" fontId="0" fillId="0" borderId="0"/>
    <xf numFmtId="206" fontId="1" fillId="0" borderId="0" applyFont="0" applyFill="0" applyBorder="0" applyAlignment="0" applyProtection="0"/>
    <xf numFmtId="40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11" fillId="0" borderId="0"/>
    <xf numFmtId="0" fontId="24" fillId="0" borderId="0"/>
    <xf numFmtId="0" fontId="28" fillId="0" borderId="0"/>
    <xf numFmtId="0" fontId="28" fillId="0" borderId="0"/>
    <xf numFmtId="0" fontId="28" fillId="0" borderId="0"/>
    <xf numFmtId="0" fontId="19" fillId="0" borderId="0"/>
    <xf numFmtId="0" fontId="21" fillId="0" borderId="0"/>
    <xf numFmtId="0" fontId="24" fillId="0" borderId="0"/>
    <xf numFmtId="0" fontId="3" fillId="0" borderId="0"/>
    <xf numFmtId="0" fontId="11" fillId="0" borderId="0"/>
    <xf numFmtId="0" fontId="11" fillId="0" borderId="0"/>
    <xf numFmtId="0" fontId="6" fillId="0" borderId="0"/>
    <xf numFmtId="0" fontId="6" fillId="0" borderId="0"/>
  </cellStyleXfs>
  <cellXfs count="321">
    <xf numFmtId="0" fontId="0" fillId="0" borderId="0" xfId="0"/>
    <xf numFmtId="0" fontId="3" fillId="0" borderId="0" xfId="0" applyFont="1"/>
    <xf numFmtId="0" fontId="3" fillId="0" borderId="0" xfId="20" applyFont="1"/>
    <xf numFmtId="0" fontId="3" fillId="0" borderId="0" xfId="20" applyFont="1" applyBorder="1"/>
    <xf numFmtId="3" fontId="3" fillId="0" borderId="0" xfId="20" applyNumberFormat="1" applyFont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7" fillId="0" borderId="0" xfId="0" applyFont="1" applyAlignment="1"/>
    <xf numFmtId="3" fontId="3" fillId="0" borderId="0" xfId="0" applyNumberFormat="1" applyFont="1" applyBorder="1" applyAlignment="1"/>
    <xf numFmtId="0" fontId="7" fillId="0" borderId="0" xfId="0" applyFont="1"/>
    <xf numFmtId="3" fontId="7" fillId="0" borderId="0" xfId="0" applyNumberFormat="1" applyFont="1"/>
    <xf numFmtId="3" fontId="0" fillId="0" borderId="0" xfId="0" applyNumberFormat="1"/>
    <xf numFmtId="0" fontId="7" fillId="0" borderId="0" xfId="0" applyFont="1" applyBorder="1" applyAlignment="1"/>
    <xf numFmtId="0" fontId="3" fillId="0" borderId="0" xfId="0" quotePrefix="1" applyFont="1" applyBorder="1" applyAlignment="1">
      <alignment horizontal="center"/>
    </xf>
    <xf numFmtId="0" fontId="3" fillId="0" borderId="0" xfId="0" applyFont="1" applyBorder="1" applyAlignment="1"/>
    <xf numFmtId="0" fontId="9" fillId="0" borderId="0" xfId="0" applyFont="1" applyBorder="1"/>
    <xf numFmtId="0" fontId="10" fillId="0" borderId="0" xfId="0" applyFont="1" applyBorder="1" applyAlignment="1">
      <alignment horizontal="right"/>
    </xf>
    <xf numFmtId="0" fontId="5" fillId="0" borderId="0" xfId="20" applyFont="1"/>
    <xf numFmtId="0" fontId="0" fillId="0" borderId="0" xfId="0" applyBorder="1"/>
    <xf numFmtId="3" fontId="3" fillId="0" borderId="0" xfId="0" quotePrefix="1" applyNumberFormat="1" applyFont="1" applyAlignment="1">
      <alignment horizontal="left"/>
    </xf>
    <xf numFmtId="1" fontId="3" fillId="0" borderId="0" xfId="0" applyNumberFormat="1" applyFont="1"/>
    <xf numFmtId="3" fontId="3" fillId="0" borderId="0" xfId="0" applyNumberFormat="1" applyFont="1" applyAlignment="1">
      <alignment horizontal="left"/>
    </xf>
    <xf numFmtId="0" fontId="7" fillId="0" borderId="0" xfId="17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3" fillId="0" borderId="0" xfId="17" applyFont="1" applyBorder="1" applyAlignment="1"/>
    <xf numFmtId="0" fontId="7" fillId="0" borderId="0" xfId="17" applyFont="1" applyBorder="1" applyAlignment="1"/>
    <xf numFmtId="3" fontId="3" fillId="0" borderId="0" xfId="0" applyNumberFormat="1" applyFont="1" applyAlignment="1"/>
    <xf numFmtId="3" fontId="7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29" fillId="0" borderId="0" xfId="0" applyFont="1" applyAlignment="1">
      <alignment horizontal="center" readingOrder="1"/>
    </xf>
    <xf numFmtId="0" fontId="0" fillId="0" borderId="0" xfId="0" applyFont="1" applyAlignment="1">
      <alignment horizontal="left" vertical="center" indent="1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vertical="center"/>
    </xf>
    <xf numFmtId="0" fontId="3" fillId="0" borderId="0" xfId="0" quotePrefix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1" fontId="16" fillId="0" borderId="0" xfId="0" applyNumberFormat="1" applyFont="1" applyAlignment="1">
      <alignment vertical="center"/>
    </xf>
    <xf numFmtId="0" fontId="7" fillId="2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20" applyFont="1" applyBorder="1" applyAlignment="1">
      <alignment vertical="center"/>
    </xf>
    <xf numFmtId="0" fontId="5" fillId="0" borderId="0" xfId="20" applyFont="1" applyBorder="1" applyAlignment="1">
      <alignment horizontal="right" vertical="center"/>
    </xf>
    <xf numFmtId="0" fontId="7" fillId="0" borderId="0" xfId="20" applyFont="1" applyBorder="1" applyAlignment="1">
      <alignment horizontal="center" vertical="center"/>
    </xf>
    <xf numFmtId="0" fontId="7" fillId="0" borderId="0" xfId="20" applyFont="1" applyBorder="1" applyAlignment="1">
      <alignment vertical="center"/>
    </xf>
    <xf numFmtId="3" fontId="7" fillId="0" borderId="0" xfId="20" applyNumberFormat="1" applyFont="1" applyBorder="1" applyAlignment="1">
      <alignment vertical="center"/>
    </xf>
    <xf numFmtId="3" fontId="3" fillId="0" borderId="0" xfId="20" applyNumberFormat="1" applyFont="1" applyBorder="1" applyAlignment="1">
      <alignment vertical="center"/>
    </xf>
    <xf numFmtId="0" fontId="5" fillId="0" borderId="0" xfId="20" applyFont="1" applyAlignment="1">
      <alignment vertical="center"/>
    </xf>
    <xf numFmtId="0" fontId="3" fillId="0" borderId="0" xfId="20" applyFont="1" applyAlignment="1">
      <alignment vertical="center"/>
    </xf>
    <xf numFmtId="3" fontId="3" fillId="0" borderId="0" xfId="20" applyNumberFormat="1" applyFont="1" applyAlignment="1">
      <alignment vertical="center"/>
    </xf>
    <xf numFmtId="0" fontId="3" fillId="0" borderId="0" xfId="20" applyFont="1" applyBorder="1" applyAlignment="1">
      <alignment horizontal="left" vertical="center" indent="1"/>
    </xf>
    <xf numFmtId="0" fontId="3" fillId="0" borderId="0" xfId="20" quotePrefix="1" applyFont="1" applyBorder="1" applyAlignment="1">
      <alignment horizontal="left" vertical="center" inden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7" fillId="2" borderId="0" xfId="0" applyNumberFormat="1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right" vertical="center"/>
    </xf>
    <xf numFmtId="0" fontId="7" fillId="0" borderId="0" xfId="21" applyFont="1" applyAlignment="1">
      <alignment horizontal="center" vertical="center"/>
    </xf>
    <xf numFmtId="0" fontId="3" fillId="0" borderId="0" xfId="21" applyFont="1" applyAlignment="1">
      <alignment vertical="center"/>
    </xf>
    <xf numFmtId="3" fontId="3" fillId="0" borderId="0" xfId="21" applyNumberFormat="1" applyFont="1" applyAlignment="1">
      <alignment vertical="center"/>
    </xf>
    <xf numFmtId="0" fontId="17" fillId="2" borderId="0" xfId="21" applyFont="1" applyFill="1" applyAlignment="1">
      <alignment horizontal="center" vertical="center"/>
    </xf>
    <xf numFmtId="0" fontId="17" fillId="2" borderId="0" xfId="21" applyFont="1" applyFill="1" applyAlignment="1">
      <alignment horizontal="right" vertical="center"/>
    </xf>
    <xf numFmtId="0" fontId="7" fillId="2" borderId="0" xfId="21" applyFont="1" applyFill="1" applyAlignment="1">
      <alignment vertical="center"/>
    </xf>
    <xf numFmtId="3" fontId="7" fillId="2" borderId="0" xfId="21" applyNumberFormat="1" applyFont="1" applyFill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Border="1" applyAlignment="1">
      <alignment vertical="center"/>
    </xf>
    <xf numFmtId="0" fontId="3" fillId="0" borderId="0" xfId="9" applyFont="1" applyBorder="1" applyAlignment="1">
      <alignment vertical="center"/>
    </xf>
    <xf numFmtId="3" fontId="3" fillId="0" borderId="0" xfId="9" applyNumberFormat="1" applyFont="1" applyBorder="1" applyAlignment="1">
      <alignment vertical="center"/>
    </xf>
    <xf numFmtId="0" fontId="7" fillId="2" borderId="0" xfId="9" applyFont="1" applyFill="1" applyBorder="1" applyAlignment="1">
      <alignment vertical="center"/>
    </xf>
    <xf numFmtId="3" fontId="7" fillId="2" borderId="0" xfId="9" applyNumberFormat="1" applyFont="1" applyFill="1" applyBorder="1" applyAlignment="1">
      <alignment vertical="center"/>
    </xf>
    <xf numFmtId="0" fontId="17" fillId="2" borderId="0" xfId="9" applyFont="1" applyFill="1" applyBorder="1" applyAlignment="1">
      <alignment horizontal="center" vertical="center"/>
    </xf>
    <xf numFmtId="0" fontId="17" fillId="2" borderId="0" xfId="9" applyFont="1" applyFill="1" applyBorder="1" applyAlignment="1">
      <alignment horizontal="right" vertical="center"/>
    </xf>
    <xf numFmtId="0" fontId="18" fillId="0" borderId="0" xfId="11" applyFont="1" applyAlignment="1">
      <alignment vertical="center"/>
    </xf>
    <xf numFmtId="0" fontId="7" fillId="0" borderId="0" xfId="11" applyFont="1" applyAlignment="1">
      <alignment horizontal="left" vertical="center"/>
    </xf>
    <xf numFmtId="3" fontId="18" fillId="0" borderId="0" xfId="11" applyNumberFormat="1" applyFont="1" applyAlignment="1">
      <alignment horizontal="right" vertical="center"/>
    </xf>
    <xf numFmtId="0" fontId="7" fillId="2" borderId="0" xfId="11" applyFont="1" applyFill="1" applyAlignment="1">
      <alignment vertical="center"/>
    </xf>
    <xf numFmtId="0" fontId="7" fillId="2" borderId="0" xfId="11" applyFont="1" applyFill="1" applyAlignment="1">
      <alignment horizontal="right" vertical="center"/>
    </xf>
    <xf numFmtId="0" fontId="18" fillId="0" borderId="0" xfId="11" applyFont="1" applyFill="1" applyAlignment="1">
      <alignment vertical="center"/>
    </xf>
    <xf numFmtId="0" fontId="18" fillId="0" borderId="0" xfId="11" applyFont="1" applyFill="1" applyAlignment="1">
      <alignment horizontal="left" vertical="center" indent="1"/>
    </xf>
    <xf numFmtId="3" fontId="18" fillId="0" borderId="0" xfId="11" applyNumberFormat="1" applyFont="1" applyFill="1" applyAlignment="1">
      <alignment horizontal="right" vertical="center"/>
    </xf>
    <xf numFmtId="0" fontId="7" fillId="0" borderId="0" xfId="11" applyFont="1" applyFill="1" applyAlignment="1">
      <alignment vertical="center"/>
    </xf>
    <xf numFmtId="3" fontId="18" fillId="0" borderId="0" xfId="11" applyNumberFormat="1" applyFont="1" applyFill="1" applyAlignment="1">
      <alignment vertical="center"/>
    </xf>
    <xf numFmtId="0" fontId="7" fillId="0" borderId="0" xfId="11" applyFont="1" applyAlignment="1">
      <alignment vertical="center"/>
    </xf>
    <xf numFmtId="0" fontId="5" fillId="0" borderId="0" xfId="11" applyFont="1" applyFill="1" applyAlignment="1">
      <alignment vertical="center"/>
    </xf>
    <xf numFmtId="1" fontId="5" fillId="0" borderId="0" xfId="0" applyNumberFormat="1" applyFont="1" applyFill="1" applyAlignment="1">
      <alignment horizontal="left" vertical="center"/>
    </xf>
    <xf numFmtId="1" fontId="5" fillId="0" borderId="0" xfId="0" applyNumberFormat="1" applyFont="1" applyFill="1" applyAlignment="1">
      <alignment horizontal="right" vertical="center"/>
    </xf>
    <xf numFmtId="1" fontId="5" fillId="0" borderId="1" xfId="0" applyNumberFormat="1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right" vertical="center"/>
    </xf>
    <xf numFmtId="0" fontId="7" fillId="0" borderId="0" xfId="17" applyFont="1" applyBorder="1" applyAlignment="1">
      <alignment vertical="center"/>
    </xf>
    <xf numFmtId="3" fontId="30" fillId="0" borderId="0" xfId="0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0" fillId="0" borderId="0" xfId="0" quotePrefix="1" applyNumberFormat="1" applyFont="1" applyBorder="1" applyAlignment="1">
      <alignment vertical="center"/>
    </xf>
    <xf numFmtId="3" fontId="0" fillId="0" borderId="0" xfId="0" quotePrefix="1" applyNumberFormat="1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3" fillId="0" borderId="0" xfId="0" applyNumberFormat="1" applyFont="1" applyFill="1" applyAlignment="1">
      <alignment horizontal="left" vertical="center"/>
    </xf>
    <xf numFmtId="1" fontId="3" fillId="0" borderId="0" xfId="0" applyNumberFormat="1" applyFont="1" applyFill="1" applyAlignment="1">
      <alignment horizontal="right" vertical="center"/>
    </xf>
    <xf numFmtId="0" fontId="3" fillId="0" borderId="1" xfId="0" applyFont="1" applyBorder="1"/>
    <xf numFmtId="3" fontId="3" fillId="0" borderId="1" xfId="0" applyNumberFormat="1" applyFont="1" applyBorder="1" applyAlignment="1"/>
    <xf numFmtId="1" fontId="5" fillId="0" borderId="0" xfId="0" applyNumberFormat="1" applyFont="1" applyFill="1" applyBorder="1" applyAlignment="1">
      <alignment horizontal="left"/>
    </xf>
    <xf numFmtId="1" fontId="5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3" fillId="0" borderId="0" xfId="0" applyNumberFormat="1" applyFont="1" applyBorder="1"/>
    <xf numFmtId="0" fontId="3" fillId="0" borderId="0" xfId="0" applyFont="1" applyBorder="1"/>
    <xf numFmtId="3" fontId="7" fillId="0" borderId="0" xfId="0" applyNumberFormat="1" applyFont="1" applyBorder="1"/>
    <xf numFmtId="1" fontId="3" fillId="0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vertical="center"/>
    </xf>
    <xf numFmtId="1" fontId="7" fillId="2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right" vertical="center"/>
    </xf>
    <xf numFmtId="193" fontId="3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1" fontId="7" fillId="0" borderId="1" xfId="0" applyNumberFormat="1" applyFont="1" applyFill="1" applyBorder="1" applyAlignment="1">
      <alignment horizontal="left"/>
    </xf>
    <xf numFmtId="3" fontId="7" fillId="0" borderId="1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left" vertical="center" indent="1"/>
    </xf>
    <xf numFmtId="1" fontId="0" fillId="0" borderId="0" xfId="0" applyNumberFormat="1" applyFont="1" applyFill="1" applyBorder="1" applyAlignment="1">
      <alignment horizontal="left" vertical="center" indent="1"/>
    </xf>
    <xf numFmtId="1" fontId="7" fillId="0" borderId="0" xfId="0" applyNumberFormat="1" applyFont="1" applyFill="1" applyBorder="1" applyAlignment="1">
      <alignment horizontal="left" vertical="center" indent="1"/>
    </xf>
    <xf numFmtId="1" fontId="3" fillId="0" borderId="0" xfId="0" applyNumberFormat="1" applyFont="1" applyFill="1" applyBorder="1" applyAlignment="1">
      <alignment horizontal="left" vertical="center" indent="2"/>
    </xf>
    <xf numFmtId="0" fontId="7" fillId="0" borderId="0" xfId="19" applyFont="1" applyAlignment="1">
      <alignment horizontal="left" vertical="center" indent="1"/>
    </xf>
    <xf numFmtId="1" fontId="3" fillId="0" borderId="0" xfId="19" applyNumberFormat="1" applyFont="1" applyAlignment="1">
      <alignment horizontal="left" vertical="center" indent="2"/>
    </xf>
    <xf numFmtId="0" fontId="7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left" vertical="center" indent="2"/>
    </xf>
    <xf numFmtId="3" fontId="3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7" fillId="0" borderId="0" xfId="0" applyNumberFormat="1" applyFont="1" applyAlignment="1">
      <alignment vertical="center"/>
    </xf>
    <xf numFmtId="0" fontId="29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 indent="1"/>
    </xf>
    <xf numFmtId="1" fontId="0" fillId="0" borderId="0" xfId="0" applyNumberForma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1"/>
    </xf>
    <xf numFmtId="3" fontId="3" fillId="0" borderId="0" xfId="0" quotePrefix="1" applyNumberFormat="1" applyFont="1" applyFill="1" applyAlignment="1">
      <alignment horizontal="left" vertical="center" indent="1"/>
    </xf>
    <xf numFmtId="3" fontId="3" fillId="0" borderId="0" xfId="0" applyNumberFormat="1" applyFont="1" applyFill="1" applyAlignment="1">
      <alignment horizontal="left" vertical="center" indent="1"/>
    </xf>
    <xf numFmtId="0" fontId="7" fillId="2" borderId="0" xfId="20" applyFont="1" applyFill="1" applyBorder="1" applyAlignment="1">
      <alignment vertical="center"/>
    </xf>
    <xf numFmtId="0" fontId="17" fillId="2" borderId="0" xfId="20" applyFont="1" applyFill="1" applyBorder="1" applyAlignment="1">
      <alignment horizontal="right" vertical="center"/>
    </xf>
    <xf numFmtId="3" fontId="7" fillId="2" borderId="0" xfId="20" applyNumberFormat="1" applyFont="1" applyFill="1" applyBorder="1" applyAlignment="1">
      <alignment vertical="center"/>
    </xf>
    <xf numFmtId="3" fontId="0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1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right"/>
    </xf>
    <xf numFmtId="0" fontId="0" fillId="0" borderId="1" xfId="0" applyBorder="1"/>
    <xf numFmtId="0" fontId="7" fillId="2" borderId="0" xfId="0" applyFont="1" applyFill="1" applyAlignment="1">
      <alignment horizontal="left" vertical="center"/>
    </xf>
    <xf numFmtId="9" fontId="3" fillId="0" borderId="0" xfId="0" applyNumberFormat="1" applyFont="1" applyBorder="1" applyAlignment="1">
      <alignment vertical="center"/>
    </xf>
    <xf numFmtId="9" fontId="7" fillId="2" borderId="0" xfId="0" applyNumberFormat="1" applyFont="1" applyFill="1" applyBorder="1" applyAlignment="1">
      <alignment vertical="center"/>
    </xf>
    <xf numFmtId="3" fontId="3" fillId="0" borderId="0" xfId="4" applyNumberFormat="1" applyFont="1" applyFill="1" applyAlignment="1">
      <alignment horizontal="right" vertical="center"/>
    </xf>
    <xf numFmtId="0" fontId="13" fillId="0" borderId="0" xfId="11" applyFont="1" applyFill="1" applyAlignment="1">
      <alignment vertical="center"/>
    </xf>
    <xf numFmtId="0" fontId="3" fillId="0" borderId="0" xfId="11" applyFont="1" applyAlignment="1">
      <alignment vertical="center"/>
    </xf>
    <xf numFmtId="0" fontId="3" fillId="0" borderId="0" xfId="11" applyFont="1" applyFill="1" applyAlignment="1">
      <alignment vertical="center"/>
    </xf>
    <xf numFmtId="3" fontId="3" fillId="0" borderId="0" xfId="11" applyNumberFormat="1" applyFont="1" applyFill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20" fillId="0" borderId="0" xfId="0" applyNumberFormat="1" applyFont="1" applyBorder="1" applyAlignment="1">
      <alignment vertical="center"/>
    </xf>
    <xf numFmtId="3" fontId="20" fillId="0" borderId="0" xfId="0" applyNumberFormat="1" applyFont="1" applyAlignment="1">
      <alignment horizontal="left" vertical="center" indent="2"/>
    </xf>
    <xf numFmtId="1" fontId="20" fillId="0" borderId="0" xfId="0" applyNumberFormat="1" applyFont="1" applyFill="1" applyAlignment="1">
      <alignment horizontal="left" vertical="center" indent="1"/>
    </xf>
    <xf numFmtId="3" fontId="20" fillId="0" borderId="0" xfId="0" applyNumberFormat="1" applyFont="1" applyFill="1" applyAlignment="1">
      <alignment horizontal="left" vertical="center" indent="1"/>
    </xf>
    <xf numFmtId="0" fontId="0" fillId="0" borderId="0" xfId="0" applyFill="1" applyAlignment="1">
      <alignment horizontal="left" vertical="center" indent="1"/>
    </xf>
    <xf numFmtId="0" fontId="3" fillId="0" borderId="0" xfId="0" quotePrefix="1" applyFont="1" applyBorder="1" applyAlignment="1">
      <alignment horizontal="left" vertical="center" indent="1"/>
    </xf>
    <xf numFmtId="3" fontId="7" fillId="0" borderId="0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7" fillId="0" borderId="0" xfId="0" quotePrefix="1" applyNumberFormat="1" applyFont="1" applyBorder="1" applyAlignment="1">
      <alignment horizontal="right" vertical="center"/>
    </xf>
    <xf numFmtId="0" fontId="17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0" borderId="0" xfId="0" applyFont="1" applyFill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3" fontId="3" fillId="0" borderId="0" xfId="18" applyNumberFormat="1" applyFont="1" applyBorder="1" applyAlignment="1">
      <alignment horizontal="left" vertical="center" indent="1"/>
    </xf>
    <xf numFmtId="3" fontId="3" fillId="0" borderId="0" xfId="18" applyNumberFormat="1" applyFont="1" applyBorder="1" applyAlignment="1">
      <alignment horizontal="right" vertical="center"/>
    </xf>
    <xf numFmtId="3" fontId="7" fillId="0" borderId="0" xfId="18" applyNumberFormat="1" applyFont="1" applyAlignment="1">
      <alignment vertical="center"/>
    </xf>
    <xf numFmtId="3" fontId="7" fillId="0" borderId="0" xfId="18" applyNumberFormat="1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indent="2"/>
    </xf>
    <xf numFmtId="3" fontId="3" fillId="0" borderId="0" xfId="11" applyNumberFormat="1" applyFont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21" fillId="0" borderId="0" xfId="15" applyFont="1" applyAlignment="1">
      <alignment vertical="center"/>
    </xf>
    <xf numFmtId="0" fontId="21" fillId="0" borderId="0" xfId="15" applyFont="1" applyBorder="1" applyAlignment="1">
      <alignment vertical="center"/>
    </xf>
    <xf numFmtId="0" fontId="21" fillId="0" borderId="0" xfId="15" applyFont="1" applyFill="1" applyBorder="1" applyAlignment="1">
      <alignment vertical="center"/>
    </xf>
    <xf numFmtId="0" fontId="21" fillId="0" borderId="0" xfId="15" applyFont="1" applyBorder="1" applyAlignment="1">
      <alignment horizontal="center" vertical="center" wrapText="1"/>
    </xf>
    <xf numFmtId="0" fontId="21" fillId="0" borderId="0" xfId="15" applyFont="1" applyFill="1" applyBorder="1" applyAlignment="1">
      <alignment horizontal="center" vertical="center" wrapText="1"/>
    </xf>
    <xf numFmtId="0" fontId="21" fillId="0" borderId="0" xfId="15" applyFont="1" applyFill="1" applyAlignment="1">
      <alignment vertical="center"/>
    </xf>
    <xf numFmtId="9" fontId="21" fillId="0" borderId="0" xfId="15" applyNumberFormat="1" applyFont="1" applyFill="1" applyAlignment="1">
      <alignment vertical="center"/>
    </xf>
    <xf numFmtId="3" fontId="21" fillId="0" borderId="0" xfId="15" applyNumberFormat="1" applyFont="1" applyBorder="1" applyAlignment="1">
      <alignment vertical="center" wrapText="1"/>
    </xf>
    <xf numFmtId="3" fontId="21" fillId="0" borderId="0" xfId="15" applyNumberFormat="1" applyFont="1" applyFill="1" applyBorder="1" applyAlignment="1">
      <alignment vertical="center" wrapText="1"/>
    </xf>
    <xf numFmtId="0" fontId="7" fillId="2" borderId="0" xfId="15" applyFont="1" applyFill="1" applyBorder="1" applyAlignment="1">
      <alignment vertical="center"/>
    </xf>
    <xf numFmtId="3" fontId="7" fillId="2" borderId="0" xfId="15" applyNumberFormat="1" applyFont="1" applyFill="1" applyAlignment="1">
      <alignment vertical="center"/>
    </xf>
    <xf numFmtId="3" fontId="21" fillId="0" borderId="0" xfId="15" applyNumberFormat="1" applyFont="1" applyAlignment="1">
      <alignment vertical="center"/>
    </xf>
    <xf numFmtId="3" fontId="21" fillId="0" borderId="0" xfId="15" applyNumberFormat="1" applyFont="1" applyFill="1" applyAlignment="1">
      <alignment vertical="center"/>
    </xf>
    <xf numFmtId="0" fontId="31" fillId="0" borderId="0" xfId="0" applyFont="1" applyBorder="1" applyAlignment="1">
      <alignment horizontal="right" vertical="center"/>
    </xf>
    <xf numFmtId="3" fontId="31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3" fontId="0" fillId="0" borderId="0" xfId="0" applyNumberFormat="1" applyFont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15" fillId="0" borderId="0" xfId="0" applyFont="1" applyAlignment="1">
      <alignment vertical="center"/>
    </xf>
    <xf numFmtId="3" fontId="3" fillId="0" borderId="0" xfId="0" quotePrefix="1" applyNumberFormat="1" applyFont="1" applyAlignment="1">
      <alignment horizontal="left" vertical="center"/>
    </xf>
    <xf numFmtId="3" fontId="23" fillId="0" borderId="0" xfId="18" applyNumberFormat="1" applyFont="1" applyBorder="1" applyAlignment="1">
      <alignment horizontal="left" vertical="center" indent="1"/>
    </xf>
    <xf numFmtId="3" fontId="0" fillId="0" borderId="0" xfId="0" applyNumberFormat="1" applyFill="1" applyAlignment="1">
      <alignment horizontal="left" vertical="center" indent="1"/>
    </xf>
    <xf numFmtId="3" fontId="3" fillId="0" borderId="0" xfId="21" applyNumberFormat="1" applyFont="1" applyAlignment="1">
      <alignment horizontal="right" vertical="center" indent="1"/>
    </xf>
    <xf numFmtId="0" fontId="5" fillId="0" borderId="0" xfId="4" applyFont="1" applyBorder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24" fillId="0" borderId="0" xfId="0" applyFont="1" applyAlignment="1">
      <alignment horizontal="left" vertical="center" indent="1"/>
    </xf>
    <xf numFmtId="3" fontId="33" fillId="0" borderId="0" xfId="0" applyNumberFormat="1" applyFont="1" applyAlignment="1">
      <alignment horizontal="right" vertical="center"/>
    </xf>
    <xf numFmtId="0" fontId="24" fillId="0" borderId="0" xfId="4" applyFont="1" applyBorder="1" applyAlignment="1">
      <alignment horizontal="center" vertical="center"/>
    </xf>
    <xf numFmtId="0" fontId="24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horizontal="right" vertical="center"/>
    </xf>
    <xf numFmtId="1" fontId="7" fillId="2" borderId="0" xfId="4" applyNumberFormat="1" applyFont="1" applyFill="1" applyBorder="1" applyAlignment="1">
      <alignment vertical="center"/>
    </xf>
    <xf numFmtId="3" fontId="7" fillId="2" borderId="0" xfId="4" applyNumberFormat="1" applyFont="1" applyFill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5" fillId="0" borderId="0" xfId="4" applyFont="1" applyBorder="1" applyAlignment="1">
      <alignment horizontal="left" vertical="center"/>
    </xf>
    <xf numFmtId="0" fontId="33" fillId="0" borderId="0" xfId="0" applyFont="1" applyAlignment="1">
      <alignment horizontal="left" vertical="center" indent="1"/>
    </xf>
    <xf numFmtId="0" fontId="24" fillId="0" borderId="0" xfId="16" applyFont="1" applyAlignment="1">
      <alignment vertical="center"/>
    </xf>
    <xf numFmtId="3" fontId="24" fillId="0" borderId="0" xfId="16" applyNumberFormat="1" applyFont="1" applyBorder="1" applyAlignment="1">
      <alignment vertical="center"/>
    </xf>
    <xf numFmtId="0" fontId="24" fillId="0" borderId="0" xfId="16" applyFont="1" applyBorder="1" applyAlignment="1">
      <alignment horizontal="center" vertical="center"/>
    </xf>
    <xf numFmtId="3" fontId="24" fillId="0" borderId="0" xfId="16" applyNumberFormat="1" applyFont="1" applyAlignment="1">
      <alignment vertical="center"/>
    </xf>
    <xf numFmtId="3" fontId="24" fillId="0" borderId="0" xfId="16" applyNumberFormat="1" applyFont="1" applyFill="1" applyBorder="1" applyAlignment="1">
      <alignment vertical="center"/>
    </xf>
    <xf numFmtId="0" fontId="24" fillId="0" borderId="0" xfId="16" applyFont="1" applyBorder="1" applyAlignment="1">
      <alignment vertical="center"/>
    </xf>
    <xf numFmtId="0" fontId="17" fillId="2" borderId="0" xfId="16" applyFont="1" applyFill="1" applyBorder="1" applyAlignment="1">
      <alignment horizontal="center" vertical="center"/>
    </xf>
    <xf numFmtId="0" fontId="5" fillId="0" borderId="0" xfId="16" applyFont="1" applyBorder="1" applyAlignment="1">
      <alignment horizontal="center" vertical="center" wrapText="1"/>
    </xf>
    <xf numFmtId="3" fontId="5" fillId="0" borderId="0" xfId="16" applyNumberFormat="1" applyFont="1" applyBorder="1" applyAlignment="1">
      <alignment horizontal="right" vertical="center" wrapText="1"/>
    </xf>
    <xf numFmtId="0" fontId="7" fillId="2" borderId="0" xfId="16" applyFont="1" applyFill="1" applyBorder="1" applyAlignment="1">
      <alignment vertical="center"/>
    </xf>
    <xf numFmtId="3" fontId="7" fillId="2" borderId="0" xfId="16" applyNumberFormat="1" applyFont="1" applyFill="1" applyBorder="1" applyAlignment="1">
      <alignment vertical="center"/>
    </xf>
    <xf numFmtId="0" fontId="4" fillId="0" borderId="0" xfId="16" applyFont="1" applyAlignment="1">
      <alignment vertical="center"/>
    </xf>
    <xf numFmtId="0" fontId="24" fillId="0" borderId="0" xfId="16" applyFont="1" applyAlignment="1">
      <alignment horizontal="center" vertical="center"/>
    </xf>
    <xf numFmtId="3" fontId="16" fillId="0" borderId="0" xfId="0" applyNumberFormat="1" applyFont="1" applyFill="1" applyAlignment="1">
      <alignment vertical="center"/>
    </xf>
    <xf numFmtId="0" fontId="29" fillId="0" borderId="0" xfId="0" applyFont="1" applyAlignment="1">
      <alignment horizontal="center" vertical="center" readingOrder="1"/>
    </xf>
    <xf numFmtId="1" fontId="33" fillId="0" borderId="0" xfId="5" applyNumberFormat="1" applyFont="1" applyFill="1" applyAlignment="1">
      <alignment horizontal="left" vertical="center" indent="1"/>
    </xf>
    <xf numFmtId="1" fontId="3" fillId="0" borderId="0" xfId="5" applyNumberFormat="1" applyFont="1" applyFill="1" applyAlignment="1">
      <alignment horizontal="left" vertical="center" indent="1"/>
    </xf>
    <xf numFmtId="0" fontId="3" fillId="0" borderId="0" xfId="21" applyFont="1" applyAlignment="1">
      <alignment horizontal="left" vertical="center" indent="1"/>
    </xf>
    <xf numFmtId="0" fontId="0" fillId="0" borderId="0" xfId="9" applyFont="1" applyBorder="1" applyAlignment="1">
      <alignment horizontal="left" vertical="center" indent="1"/>
    </xf>
    <xf numFmtId="0" fontId="3" fillId="0" borderId="0" xfId="9" applyFont="1" applyBorder="1" applyAlignment="1">
      <alignment horizontal="left" vertical="center" indent="1"/>
    </xf>
    <xf numFmtId="0" fontId="24" fillId="0" borderId="0" xfId="16" applyFont="1" applyFill="1" applyBorder="1" applyAlignment="1">
      <alignment horizontal="left" vertical="center" indent="1"/>
    </xf>
    <xf numFmtId="1" fontId="0" fillId="0" borderId="0" xfId="0" applyNumberFormat="1" applyFill="1" applyBorder="1" applyAlignment="1">
      <alignment horizontal="left" vertical="center" indent="1"/>
    </xf>
    <xf numFmtId="0" fontId="7" fillId="0" borderId="0" xfId="20" applyFont="1" applyBorder="1" applyAlignment="1">
      <alignment horizontal="left" vertical="center"/>
    </xf>
    <xf numFmtId="0" fontId="7" fillId="2" borderId="0" xfId="12" applyFont="1" applyFill="1" applyAlignment="1">
      <alignment vertical="center"/>
    </xf>
    <xf numFmtId="0" fontId="7" fillId="2" borderId="0" xfId="12" applyFont="1" applyFill="1" applyAlignment="1">
      <alignment horizontal="right" vertical="center"/>
    </xf>
    <xf numFmtId="0" fontId="3" fillId="0" borderId="0" xfId="12" applyFont="1" applyAlignment="1">
      <alignment horizontal="left" vertical="center" indent="1"/>
    </xf>
    <xf numFmtId="3" fontId="3" fillId="0" borderId="0" xfId="12" applyNumberFormat="1" applyFont="1" applyAlignment="1">
      <alignment horizontal="right" vertical="center"/>
    </xf>
    <xf numFmtId="0" fontId="7" fillId="0" borderId="0" xfId="12" applyFont="1" applyAlignment="1">
      <alignment vertical="center"/>
    </xf>
    <xf numFmtId="0" fontId="7" fillId="0" borderId="0" xfId="12" applyFont="1" applyAlignment="1">
      <alignment horizontal="left" vertical="center" indent="1"/>
    </xf>
    <xf numFmtId="3" fontId="7" fillId="0" borderId="0" xfId="12" applyNumberFormat="1" applyFont="1" applyAlignment="1">
      <alignment horizontal="right" vertical="center"/>
    </xf>
    <xf numFmtId="0" fontId="3" fillId="0" borderId="0" xfId="12" applyFont="1" applyAlignment="1">
      <alignment horizontal="left" vertical="center" indent="2"/>
    </xf>
    <xf numFmtId="0" fontId="3" fillId="0" borderId="1" xfId="12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3" fontId="7" fillId="0" borderId="0" xfId="0" applyNumberFormat="1" applyFont="1" applyAlignment="1">
      <alignment vertical="center"/>
    </xf>
    <xf numFmtId="186" fontId="3" fillId="0" borderId="0" xfId="0" applyNumberFormat="1" applyFont="1" applyBorder="1" applyAlignment="1">
      <alignment vertical="center"/>
    </xf>
    <xf numFmtId="186" fontId="7" fillId="0" borderId="0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 readingOrder="1"/>
    </xf>
    <xf numFmtId="0" fontId="7" fillId="0" borderId="0" xfId="0" applyFont="1" applyBorder="1" applyAlignment="1">
      <alignment horizontal="center" vertical="center"/>
    </xf>
    <xf numFmtId="0" fontId="3" fillId="0" borderId="0" xfId="11" applyFont="1" applyFill="1" applyBorder="1" applyAlignment="1">
      <alignment vertical="center"/>
    </xf>
    <xf numFmtId="3" fontId="3" fillId="0" borderId="0" xfId="11" applyNumberFormat="1" applyFont="1" applyFill="1" applyBorder="1" applyAlignment="1">
      <alignment horizontal="right" vertical="center"/>
    </xf>
    <xf numFmtId="0" fontId="5" fillId="0" borderId="0" xfId="11" applyFont="1" applyFill="1" applyBorder="1" applyAlignment="1">
      <alignment vertical="center"/>
    </xf>
    <xf numFmtId="3" fontId="5" fillId="0" borderId="0" xfId="11" applyNumberFormat="1" applyFont="1" applyFill="1" applyBorder="1" applyAlignment="1">
      <alignment horizontal="right" vertical="center"/>
    </xf>
    <xf numFmtId="0" fontId="18" fillId="0" borderId="0" xfId="11" applyFont="1" applyFill="1" applyBorder="1" applyAlignment="1">
      <alignment vertical="center"/>
    </xf>
    <xf numFmtId="3" fontId="7" fillId="0" borderId="0" xfId="0" applyNumberFormat="1" applyFont="1" applyBorder="1" applyAlignment="1"/>
    <xf numFmtId="0" fontId="5" fillId="0" borderId="0" xfId="1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17" applyFont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7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5" fillId="0" borderId="0" xfId="4" applyFont="1" applyBorder="1" applyAlignment="1">
      <alignment horizontal="left" vertical="center"/>
    </xf>
    <xf numFmtId="0" fontId="5" fillId="0" borderId="0" xfId="5" applyFont="1" applyBorder="1" applyAlignment="1">
      <alignment vertical="center" wrapText="1"/>
    </xf>
    <xf numFmtId="0" fontId="5" fillId="0" borderId="0" xfId="4" applyFont="1" applyBorder="1" applyAlignment="1">
      <alignment vertical="center" wrapText="1"/>
    </xf>
    <xf numFmtId="0" fontId="7" fillId="0" borderId="0" xfId="11" applyFont="1" applyAlignment="1">
      <alignment horizontal="center" vertical="center"/>
    </xf>
    <xf numFmtId="0" fontId="7" fillId="0" borderId="0" xfId="13" applyFont="1" applyAlignment="1">
      <alignment horizontal="center" vertical="center"/>
    </xf>
    <xf numFmtId="0" fontId="7" fillId="0" borderId="0" xfId="16" applyFont="1" applyAlignment="1">
      <alignment horizontal="center" vertical="center"/>
    </xf>
    <xf numFmtId="0" fontId="17" fillId="2" borderId="0" xfId="16" applyFont="1" applyFill="1" applyBorder="1" applyAlignment="1">
      <alignment horizontal="center" vertical="center"/>
    </xf>
    <xf numFmtId="0" fontId="17" fillId="2" borderId="0" xfId="1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15" applyFont="1" applyAlignment="1">
      <alignment horizontal="center" vertical="center"/>
    </xf>
    <xf numFmtId="0" fontId="17" fillId="2" borderId="0" xfId="15" applyFont="1" applyFill="1" applyBorder="1" applyAlignment="1">
      <alignment horizontal="center" vertical="center"/>
    </xf>
    <xf numFmtId="0" fontId="17" fillId="2" borderId="0" xfId="15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</cellXfs>
  <cellStyles count="22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2 2 2" xfId="6"/>
    <cellStyle name="Normal 2 3" xfId="7"/>
    <cellStyle name="Normal 3" xfId="8"/>
    <cellStyle name="Normal 4" xfId="9"/>
    <cellStyle name="Normal 4 2" xfId="10"/>
    <cellStyle name="Normal 5" xfId="11"/>
    <cellStyle name="Normal 5 2 18 2" xfId="12"/>
    <cellStyle name="Normal 5 32" xfId="13"/>
    <cellStyle name="Normal 6" xfId="14"/>
    <cellStyle name="Normal 7" xfId="15"/>
    <cellStyle name="Normal 8" xfId="16"/>
    <cellStyle name="Normal_dgapa06" xfId="17"/>
    <cellStyle name="Normal_exp_tec" xfId="18"/>
    <cellStyle name="Normal_peba_aj" xfId="19"/>
    <cellStyle name="Normal_poblac99" xfId="20"/>
    <cellStyle name="Normal_sni_07" xfId="2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Servidor/acopio/2002/valida02/pobesc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Servidor/acopio/usuarios/MARY/eventual/Graficas%20CA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132.247.141.2/acopio/Users/Perla/Desktop/valida2012/agenda2012/Macintosh%20HDUsers/jaimeescamilla/Desktop/0%20unam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0%20unam%20en%20cifras/file:/132.247.141.2/acopio/2013/valida2013/agendaxls2013/5%20apoyo%20a%20la%20actividad%20institucional/becas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as_graf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(1)"/>
      <sheetName val="pob_escolar(2)"/>
      <sheetName val="egr y tit(3,4)"/>
      <sheetName val="planes(5)"/>
      <sheetName val="ss(7)"/>
      <sheetName val="ec(6)"/>
      <sheetName val="sni(8)"/>
      <sheetName val="proy(9)"/>
      <sheetName val="act_dc(10)"/>
      <sheetName val="dgapa(11)"/>
      <sheetName val="cooperación(12)"/>
      <sheetName val="becas(13)"/>
      <sheetName val="bib(14)"/>
      <sheetName val="prod_editorial(15)"/>
      <sheetName val="área_c(16)"/>
      <sheetName val="cap_inst(17)"/>
      <sheetName val="p_adm(18)"/>
      <sheetName val="pres(19)"/>
      <sheetName val="entidades(20)"/>
      <sheetName val="ems(21)"/>
      <sheetName val="invest(22)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excelencia bach"/>
      <sheetName val="pronabes"/>
      <sheetName val="bécalos lic"/>
      <sheetName val="ems_sep"/>
      <sheetName val="siguele(sep)"/>
      <sheetName val="bach universal"/>
      <sheetName val="vinculación"/>
      <sheetName val="prepa_si"/>
      <sheetName val="peraj"/>
      <sheetName val="injuve"/>
      <sheetName val="univer_sep"/>
      <sheetName val="stunam"/>
      <sheetName val="telmex"/>
      <sheetName val="mov_est_int"/>
      <sheetName val="ss_(ssa)"/>
      <sheetName val="pfel"/>
      <sheetName val="ex_alumnos"/>
      <sheetName val="tecnologías"/>
      <sheetName val="dgdc"/>
      <sheetName val="tv unam"/>
      <sheetName val="indígenas"/>
      <sheetName val="cuaed"/>
      <sheetName val="pfamu"/>
      <sheetName val="madems"/>
      <sheetName val="fomento grad"/>
      <sheetName val="espec med(ssa)"/>
      <sheetName val="pb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tabSelected="1" workbookViewId="0">
      <selection activeCell="A21" sqref="A21"/>
    </sheetView>
  </sheetViews>
  <sheetFormatPr baseColWidth="10" defaultRowHeight="13"/>
  <cols>
    <col min="1" max="1" width="42.33203125" customWidth="1"/>
    <col min="2" max="2" width="11.1640625" customWidth="1"/>
    <col min="3" max="3" width="12.1640625" customWidth="1"/>
    <col min="4" max="4" width="13.83203125" customWidth="1"/>
    <col min="5" max="5" width="12.6640625" customWidth="1"/>
  </cols>
  <sheetData>
    <row r="1" spans="1:7" s="33" customFormat="1" ht="15" customHeight="1">
      <c r="A1" s="300" t="s">
        <v>12</v>
      </c>
      <c r="B1" s="300"/>
    </row>
    <row r="2" spans="1:7" s="33" customFormat="1" ht="15" customHeight="1">
      <c r="A2" s="300" t="s">
        <v>316</v>
      </c>
      <c r="B2" s="300"/>
      <c r="C2" s="34"/>
    </row>
    <row r="3" spans="1:7" s="33" customFormat="1">
      <c r="A3" s="44"/>
      <c r="B3" s="45"/>
      <c r="C3" s="45"/>
      <c r="D3" s="45"/>
    </row>
    <row r="4" spans="1:7" s="33" customFormat="1" ht="15" customHeight="1">
      <c r="A4" s="54" t="s">
        <v>5</v>
      </c>
      <c r="B4" s="55">
        <v>41318</v>
      </c>
      <c r="C4" s="45"/>
      <c r="D4" s="45"/>
    </row>
    <row r="5" spans="1:7" s="33" customFormat="1" ht="9" customHeight="1">
      <c r="A5" s="44"/>
      <c r="B5" s="45"/>
      <c r="C5" s="45"/>
      <c r="D5" s="45"/>
    </row>
    <row r="6" spans="1:7" s="33" customFormat="1" ht="15" customHeight="1">
      <c r="A6" s="56" t="s">
        <v>32</v>
      </c>
      <c r="B6" s="57">
        <f>SUM(B7:B12)</f>
        <v>50369</v>
      </c>
      <c r="C6" s="46"/>
      <c r="D6" s="46"/>
    </row>
    <row r="7" spans="1:7" s="33" customFormat="1" ht="15" customHeight="1">
      <c r="A7" s="51" t="s">
        <v>23</v>
      </c>
      <c r="B7" s="39">
        <v>2645</v>
      </c>
      <c r="C7" s="39"/>
      <c r="D7" s="47"/>
      <c r="E7" s="48"/>
      <c r="F7" s="48"/>
      <c r="G7" s="48"/>
    </row>
    <row r="8" spans="1:7" s="33" customFormat="1" ht="15" customHeight="1">
      <c r="A8" s="52" t="s">
        <v>22</v>
      </c>
      <c r="B8" s="46">
        <v>5461</v>
      </c>
      <c r="C8" s="46"/>
      <c r="D8" s="47"/>
      <c r="E8" s="48"/>
      <c r="F8" s="48"/>
      <c r="G8" s="48"/>
    </row>
    <row r="9" spans="1:7" s="33" customFormat="1" ht="15" customHeight="1">
      <c r="A9" s="52" t="s">
        <v>24</v>
      </c>
      <c r="B9" s="39">
        <v>4537</v>
      </c>
      <c r="C9" s="39"/>
      <c r="D9" s="47"/>
      <c r="E9" s="48"/>
      <c r="F9" s="48"/>
      <c r="G9" s="48"/>
    </row>
    <row r="10" spans="1:7" s="33" customFormat="1" ht="15" customHeight="1">
      <c r="A10" s="51" t="s">
        <v>25</v>
      </c>
      <c r="B10" s="39">
        <v>32556</v>
      </c>
      <c r="C10" s="39"/>
      <c r="D10" s="47"/>
      <c r="E10" s="48"/>
      <c r="F10" s="48"/>
      <c r="G10" s="48"/>
    </row>
    <row r="11" spans="1:7" s="33" customFormat="1" ht="15" customHeight="1">
      <c r="A11" s="41" t="s">
        <v>257</v>
      </c>
      <c r="B11" s="39">
        <v>4985</v>
      </c>
      <c r="C11" s="39"/>
      <c r="D11" s="53"/>
      <c r="E11" s="48"/>
      <c r="F11" s="48"/>
      <c r="G11" s="48"/>
    </row>
    <row r="12" spans="1:7" s="33" customFormat="1" ht="15" customHeight="1">
      <c r="A12" s="52" t="s">
        <v>33</v>
      </c>
      <c r="B12" s="39">
        <v>185</v>
      </c>
      <c r="C12" s="39"/>
      <c r="D12" s="47"/>
      <c r="E12" s="48"/>
      <c r="F12" s="48"/>
      <c r="G12" s="48"/>
    </row>
    <row r="13" spans="1:7" s="33" customFormat="1" ht="9" customHeight="1">
      <c r="A13" s="49"/>
      <c r="B13" s="50"/>
      <c r="C13" s="39"/>
      <c r="D13" s="46"/>
    </row>
    <row r="14" spans="1:7" s="33" customFormat="1" ht="34.5" customHeight="1">
      <c r="A14" s="299" t="s">
        <v>34</v>
      </c>
      <c r="B14" s="299"/>
      <c r="C14" s="24"/>
      <c r="D14" s="24"/>
      <c r="E14" s="24"/>
      <c r="F14" s="24"/>
      <c r="G14" s="24"/>
    </row>
    <row r="16" spans="1:7">
      <c r="A16" s="230" t="s">
        <v>258</v>
      </c>
    </row>
    <row r="20" spans="1:4">
      <c r="A20" s="21"/>
      <c r="B20" s="5"/>
      <c r="C20" s="5"/>
      <c r="D20" s="5"/>
    </row>
    <row r="21" spans="1:4">
      <c r="A21" s="21"/>
      <c r="B21" s="5"/>
      <c r="C21" s="5"/>
      <c r="D21" s="5"/>
    </row>
    <row r="22" spans="1:4">
      <c r="A22" s="21"/>
      <c r="B22" s="5"/>
      <c r="C22" s="5"/>
      <c r="D22" s="5"/>
    </row>
    <row r="23" spans="1:4">
      <c r="A23" s="21"/>
      <c r="B23" s="5"/>
      <c r="C23" s="5"/>
      <c r="D23" s="5"/>
    </row>
    <row r="24" spans="1:4">
      <c r="A24" s="21"/>
      <c r="B24" s="5"/>
      <c r="C24" s="5"/>
      <c r="D24" s="5"/>
    </row>
    <row r="25" spans="1:4">
      <c r="A25" s="21"/>
      <c r="B25" s="5"/>
      <c r="C25" s="5"/>
      <c r="D25" s="5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sqref="A1:B1"/>
    </sheetView>
  </sheetViews>
  <sheetFormatPr baseColWidth="10" defaultRowHeight="13"/>
  <cols>
    <col min="1" max="1" width="48.5" customWidth="1"/>
  </cols>
  <sheetData>
    <row r="1" spans="1:2" ht="15" customHeight="1">
      <c r="A1" s="307" t="s">
        <v>12</v>
      </c>
      <c r="B1" s="307"/>
    </row>
    <row r="2" spans="1:2" ht="15" customHeight="1">
      <c r="A2" s="306" t="s">
        <v>286</v>
      </c>
      <c r="B2" s="306"/>
    </row>
    <row r="3" spans="1:2" ht="15" customHeight="1">
      <c r="A3" s="306" t="s">
        <v>317</v>
      </c>
      <c r="B3" s="306"/>
    </row>
    <row r="4" spans="1:2" ht="15" customHeight="1">
      <c r="A4" s="238"/>
      <c r="B4" s="238"/>
    </row>
    <row r="5" spans="1:2">
      <c r="A5" s="239" t="s">
        <v>287</v>
      </c>
      <c r="B5" s="240" t="s">
        <v>124</v>
      </c>
    </row>
    <row r="6" spans="1:2" ht="9" customHeight="1">
      <c r="A6" s="238"/>
      <c r="B6" s="238"/>
    </row>
    <row r="7" spans="1:2" ht="15" customHeight="1">
      <c r="A7" s="52" t="s">
        <v>348</v>
      </c>
      <c r="B7" s="242">
        <v>171422</v>
      </c>
    </row>
    <row r="8" spans="1:2" ht="15" customHeight="1">
      <c r="A8" s="52" t="s">
        <v>349</v>
      </c>
      <c r="B8" s="242">
        <v>25579</v>
      </c>
    </row>
    <row r="9" spans="1:2" ht="15" customHeight="1">
      <c r="A9" s="241" t="s">
        <v>288</v>
      </c>
      <c r="B9" s="242">
        <v>3426</v>
      </c>
    </row>
    <row r="10" spans="1:2" ht="15" customHeight="1">
      <c r="A10" s="52" t="s">
        <v>312</v>
      </c>
      <c r="B10" s="242">
        <v>230</v>
      </c>
    </row>
    <row r="11" spans="1:2" ht="15" customHeight="1">
      <c r="A11" s="52" t="s">
        <v>313</v>
      </c>
      <c r="B11" s="242">
        <v>674</v>
      </c>
    </row>
    <row r="12" spans="1:2" ht="9" customHeight="1">
      <c r="A12" s="243"/>
      <c r="B12" s="245"/>
    </row>
    <row r="13" spans="1:2" ht="15" customHeight="1">
      <c r="A13" s="246" t="s">
        <v>130</v>
      </c>
      <c r="B13" s="247">
        <f>SUM(B7:B11)</f>
        <v>201331</v>
      </c>
    </row>
    <row r="14" spans="1:2">
      <c r="A14" s="248"/>
      <c r="B14" s="238"/>
    </row>
    <row r="15" spans="1:2">
      <c r="A15" s="248" t="s">
        <v>289</v>
      </c>
      <c r="B15" s="238"/>
    </row>
    <row r="16" spans="1:2" ht="25" customHeight="1">
      <c r="A16" s="309" t="s">
        <v>347</v>
      </c>
      <c r="B16" s="309"/>
    </row>
    <row r="17" spans="1:2" ht="25.5" customHeight="1">
      <c r="A17" s="310" t="s">
        <v>314</v>
      </c>
      <c r="B17" s="310"/>
    </row>
    <row r="18" spans="1:2">
      <c r="A18" s="248" t="s">
        <v>315</v>
      </c>
      <c r="B18" s="249"/>
    </row>
    <row r="19" spans="1:2">
      <c r="A19" s="248"/>
      <c r="B19" s="249"/>
    </row>
    <row r="20" spans="1:2">
      <c r="A20" s="231" t="s">
        <v>267</v>
      </c>
      <c r="B20" s="249"/>
    </row>
    <row r="21" spans="1:2">
      <c r="A21" s="308"/>
      <c r="B21" s="308"/>
    </row>
    <row r="22" spans="1:2" ht="15" customHeight="1">
      <c r="A22" s="307" t="s">
        <v>12</v>
      </c>
      <c r="B22" s="307"/>
    </row>
    <row r="23" spans="1:2" ht="15" customHeight="1">
      <c r="A23" s="306" t="s">
        <v>374</v>
      </c>
      <c r="B23" s="306"/>
    </row>
    <row r="24" spans="1:2" ht="15" customHeight="1">
      <c r="A24" s="306" t="s">
        <v>317</v>
      </c>
      <c r="B24" s="306"/>
    </row>
    <row r="25" spans="1:2" ht="15" customHeight="1">
      <c r="A25" s="238"/>
      <c r="B25" s="238"/>
    </row>
    <row r="26" spans="1:2">
      <c r="A26" s="239" t="s">
        <v>290</v>
      </c>
      <c r="B26" s="239" t="s">
        <v>124</v>
      </c>
    </row>
    <row r="27" spans="1:2" ht="9" customHeight="1">
      <c r="A27" s="238"/>
      <c r="B27" s="238"/>
    </row>
    <row r="28" spans="1:2" ht="15" customHeight="1">
      <c r="A28" s="250" t="s">
        <v>119</v>
      </c>
      <c r="B28" s="242">
        <v>74110</v>
      </c>
    </row>
    <row r="29" spans="1:2" ht="15" customHeight="1">
      <c r="A29" s="250" t="s">
        <v>126</v>
      </c>
      <c r="B29" s="242">
        <v>68818</v>
      </c>
    </row>
    <row r="30" spans="1:2" ht="15" customHeight="1">
      <c r="A30" s="250" t="s">
        <v>165</v>
      </c>
      <c r="B30" s="242">
        <v>28494</v>
      </c>
    </row>
    <row r="31" spans="1:2" ht="9" customHeight="1">
      <c r="A31" s="243"/>
      <c r="B31" s="244"/>
    </row>
    <row r="32" spans="1:2" ht="15" customHeight="1">
      <c r="A32" s="246" t="s">
        <v>130</v>
      </c>
      <c r="B32" s="247">
        <f>SUM(B28:B30)</f>
        <v>171422</v>
      </c>
    </row>
    <row r="34" spans="1:1">
      <c r="A34" s="231" t="s">
        <v>267</v>
      </c>
    </row>
  </sheetData>
  <mergeCells count="9">
    <mergeCell ref="A24:B24"/>
    <mergeCell ref="A1:B1"/>
    <mergeCell ref="A2:B2"/>
    <mergeCell ref="A3:B3"/>
    <mergeCell ref="A21:B21"/>
    <mergeCell ref="A22:B22"/>
    <mergeCell ref="A23:B23"/>
    <mergeCell ref="A16:B16"/>
    <mergeCell ref="A17:B17"/>
  </mergeCells>
  <pageMargins left="0.7" right="0.7" top="0.75" bottom="0.75" header="0.3" footer="0.3"/>
  <pageSetup scale="75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workbookViewId="0">
      <selection sqref="A1:B1"/>
    </sheetView>
  </sheetViews>
  <sheetFormatPr baseColWidth="10" defaultColWidth="12.5" defaultRowHeight="13"/>
  <cols>
    <col min="1" max="1" width="71" style="92" customWidth="1"/>
    <col min="2" max="2" width="12.5" style="94" customWidth="1"/>
    <col min="3" max="16384" width="12.5" style="92"/>
  </cols>
  <sheetData>
    <row r="1" spans="1:4" ht="15" customHeight="1">
      <c r="A1" s="311" t="s">
        <v>12</v>
      </c>
      <c r="B1" s="311"/>
    </row>
    <row r="2" spans="1:4" ht="15" customHeight="1">
      <c r="A2" s="311" t="s">
        <v>279</v>
      </c>
      <c r="B2" s="311"/>
    </row>
    <row r="3" spans="1:4" ht="15" customHeight="1">
      <c r="A3" s="311" t="s">
        <v>317</v>
      </c>
      <c r="B3" s="311"/>
    </row>
    <row r="4" spans="1:4">
      <c r="A4" s="93"/>
    </row>
    <row r="5" spans="1:4" s="97" customFormat="1" ht="15" customHeight="1">
      <c r="A5" s="95" t="s">
        <v>350</v>
      </c>
      <c r="B5" s="96">
        <v>68</v>
      </c>
    </row>
    <row r="6" spans="1:4" s="97" customFormat="1">
      <c r="A6" s="98"/>
      <c r="B6" s="99"/>
    </row>
    <row r="7" spans="1:4" s="97" customFormat="1" ht="15" customHeight="1">
      <c r="A7" s="95" t="s">
        <v>351</v>
      </c>
      <c r="B7" s="95"/>
    </row>
    <row r="8" spans="1:4" s="97" customFormat="1" ht="9" customHeight="1">
      <c r="A8" s="100"/>
      <c r="B8" s="100"/>
    </row>
    <row r="9" spans="1:4" s="100" customFormat="1" ht="15" customHeight="1">
      <c r="A9" s="209" t="s">
        <v>277</v>
      </c>
      <c r="B9" s="174">
        <v>217</v>
      </c>
    </row>
    <row r="10" spans="1:4" s="97" customFormat="1" ht="15" customHeight="1">
      <c r="A10" s="210" t="s">
        <v>189</v>
      </c>
      <c r="B10" s="173">
        <v>71</v>
      </c>
    </row>
    <row r="11" spans="1:4" s="97" customFormat="1" ht="15" customHeight="1">
      <c r="A11" s="210" t="s">
        <v>190</v>
      </c>
      <c r="B11" s="173">
        <v>146</v>
      </c>
    </row>
    <row r="12" spans="1:4" s="100" customFormat="1" ht="15" customHeight="1">
      <c r="A12" s="209" t="s">
        <v>278</v>
      </c>
      <c r="B12" s="174">
        <v>2899</v>
      </c>
    </row>
    <row r="13" spans="1:4" s="97" customFormat="1" ht="15" customHeight="1">
      <c r="A13" s="210" t="s">
        <v>189</v>
      </c>
      <c r="B13" s="173">
        <v>1614</v>
      </c>
      <c r="D13" s="101"/>
    </row>
    <row r="14" spans="1:4" s="97" customFormat="1" ht="15" customHeight="1">
      <c r="A14" s="210" t="s">
        <v>190</v>
      </c>
      <c r="B14" s="173">
        <v>1285</v>
      </c>
      <c r="D14" s="101"/>
    </row>
    <row r="15" spans="1:4" s="100" customFormat="1" ht="15" customHeight="1">
      <c r="A15" s="209" t="s">
        <v>246</v>
      </c>
      <c r="B15" s="174">
        <v>166</v>
      </c>
    </row>
    <row r="16" spans="1:4" s="97" customFormat="1" ht="15" customHeight="1">
      <c r="A16" s="210" t="s">
        <v>189</v>
      </c>
      <c r="B16" s="173">
        <v>166</v>
      </c>
    </row>
    <row r="17" spans="1:2" s="100" customFormat="1" ht="15" customHeight="1">
      <c r="A17" s="209" t="s">
        <v>247</v>
      </c>
      <c r="B17" s="174">
        <v>447</v>
      </c>
    </row>
    <row r="18" spans="1:2" s="97" customFormat="1" ht="15" customHeight="1">
      <c r="A18" s="210" t="s">
        <v>248</v>
      </c>
      <c r="B18" s="173">
        <v>447</v>
      </c>
    </row>
    <row r="19" spans="1:2" s="100" customFormat="1" ht="15" customHeight="1">
      <c r="A19" s="209" t="s">
        <v>191</v>
      </c>
      <c r="B19" s="174">
        <v>3729</v>
      </c>
    </row>
    <row r="20" spans="1:2" ht="15" customHeight="1">
      <c r="A20" s="210" t="s">
        <v>189</v>
      </c>
      <c r="B20" s="173">
        <v>1851</v>
      </c>
    </row>
    <row r="21" spans="1:2" ht="15" customHeight="1">
      <c r="A21" s="210" t="s">
        <v>190</v>
      </c>
      <c r="B21" s="173">
        <v>1878</v>
      </c>
    </row>
    <row r="22" spans="1:2" ht="9" customHeight="1">
      <c r="A22" s="210"/>
      <c r="B22" s="173"/>
    </row>
    <row r="23" spans="1:2" s="97" customFormat="1" ht="15" customHeight="1">
      <c r="A23" s="56" t="s">
        <v>352</v>
      </c>
      <c r="B23" s="56"/>
    </row>
    <row r="24" spans="1:2" s="97" customFormat="1" ht="9" customHeight="1">
      <c r="A24" s="38"/>
      <c r="B24" s="38"/>
    </row>
    <row r="25" spans="1:2" s="97" customFormat="1" ht="15" customHeight="1">
      <c r="A25" s="209" t="s">
        <v>192</v>
      </c>
      <c r="B25" s="174">
        <v>2642</v>
      </c>
    </row>
    <row r="26" spans="1:2" s="97" customFormat="1" ht="15" customHeight="1">
      <c r="A26" s="210" t="s">
        <v>193</v>
      </c>
      <c r="B26" s="173">
        <v>1583</v>
      </c>
    </row>
    <row r="27" spans="1:2" s="102" customFormat="1" ht="15" customHeight="1">
      <c r="A27" s="210" t="s">
        <v>194</v>
      </c>
      <c r="B27" s="173">
        <v>1059</v>
      </c>
    </row>
    <row r="28" spans="1:2" ht="15" customHeight="1">
      <c r="A28" s="209" t="s">
        <v>195</v>
      </c>
      <c r="B28" s="174">
        <v>378</v>
      </c>
    </row>
    <row r="29" spans="1:2" ht="15" customHeight="1">
      <c r="A29" s="210" t="s">
        <v>193</v>
      </c>
      <c r="B29" s="173">
        <v>252</v>
      </c>
    </row>
    <row r="30" spans="1:2" s="100" customFormat="1" ht="15" customHeight="1">
      <c r="A30" s="210" t="s">
        <v>194</v>
      </c>
      <c r="B30" s="173">
        <v>126</v>
      </c>
    </row>
    <row r="31" spans="1:2" s="97" customFormat="1" ht="15" customHeight="1">
      <c r="A31" s="209" t="s">
        <v>247</v>
      </c>
      <c r="B31" s="174">
        <v>1602</v>
      </c>
    </row>
    <row r="32" spans="1:2" s="97" customFormat="1" ht="15" customHeight="1">
      <c r="A32" s="210" t="s">
        <v>196</v>
      </c>
      <c r="B32" s="173">
        <v>1602</v>
      </c>
    </row>
    <row r="33" spans="1:2" s="100" customFormat="1" ht="15" customHeight="1">
      <c r="A33" s="209" t="s">
        <v>197</v>
      </c>
      <c r="B33" s="174">
        <v>6302</v>
      </c>
    </row>
    <row r="34" spans="1:2" s="97" customFormat="1" ht="15" customHeight="1">
      <c r="A34" s="210" t="s">
        <v>198</v>
      </c>
      <c r="B34" s="173">
        <v>6302</v>
      </c>
    </row>
    <row r="35" spans="1:2" s="100" customFormat="1" ht="15" customHeight="1">
      <c r="A35" s="209" t="s">
        <v>199</v>
      </c>
      <c r="B35" s="174">
        <v>10924</v>
      </c>
    </row>
    <row r="36" spans="1:2" s="97" customFormat="1" ht="15" customHeight="1">
      <c r="A36" s="210" t="s">
        <v>185</v>
      </c>
      <c r="B36" s="173">
        <v>3437</v>
      </c>
    </row>
    <row r="37" spans="1:2" s="100" customFormat="1" ht="15" customHeight="1">
      <c r="A37" s="210" t="s">
        <v>200</v>
      </c>
      <c r="B37" s="173">
        <v>7487</v>
      </c>
    </row>
    <row r="38" spans="1:2" s="97" customFormat="1" ht="9" customHeight="1">
      <c r="A38" s="282"/>
      <c r="B38" s="282"/>
    </row>
    <row r="39" spans="1:2" s="97" customFormat="1" ht="12.75" customHeight="1">
      <c r="A39" s="19"/>
      <c r="B39" s="19"/>
    </row>
    <row r="40" spans="1:2">
      <c r="A40" s="103" t="s">
        <v>299</v>
      </c>
    </row>
    <row r="41" spans="1:2" ht="26">
      <c r="A41" s="298" t="s">
        <v>373</v>
      </c>
    </row>
    <row r="42" spans="1:2">
      <c r="A42" s="184" t="s">
        <v>201</v>
      </c>
    </row>
    <row r="44" spans="1:2">
      <c r="A44" s="231" t="s">
        <v>268</v>
      </c>
    </row>
  </sheetData>
  <mergeCells count="3">
    <mergeCell ref="A2:B2"/>
    <mergeCell ref="A3:B3"/>
    <mergeCell ref="A1:B1"/>
  </mergeCells>
  <phoneticPr fontId="5" type="noConversion"/>
  <printOptions horizontalCentered="1"/>
  <pageMargins left="0.39000000000000007" right="0.39000000000000007" top="0.98" bottom="0.59" header="0.51" footer="0.51"/>
  <pageSetup scale="70" orientation="portrait" horizontalDpi="1200" verticalDpi="12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sqref="A1:B1"/>
    </sheetView>
  </sheetViews>
  <sheetFormatPr baseColWidth="10" defaultColWidth="12.5" defaultRowHeight="13"/>
  <cols>
    <col min="1" max="1" width="71.83203125" style="92" customWidth="1"/>
    <col min="2" max="2" width="12.5" style="94" customWidth="1"/>
    <col min="3" max="16384" width="12.5" style="92"/>
  </cols>
  <sheetData>
    <row r="1" spans="1:4" ht="15" customHeight="1">
      <c r="A1" s="311" t="s">
        <v>12</v>
      </c>
      <c r="B1" s="311"/>
    </row>
    <row r="2" spans="1:4" ht="15" customHeight="1">
      <c r="A2" s="311" t="s">
        <v>280</v>
      </c>
      <c r="B2" s="311"/>
    </row>
    <row r="3" spans="1:4" ht="15" customHeight="1">
      <c r="A3" s="312" t="s">
        <v>317</v>
      </c>
      <c r="B3" s="312"/>
    </row>
    <row r="4" spans="1:4">
      <c r="A4" s="93"/>
    </row>
    <row r="5" spans="1:4" s="97" customFormat="1" ht="15" customHeight="1">
      <c r="A5" s="274" t="s">
        <v>353</v>
      </c>
      <c r="B5" s="275">
        <v>12</v>
      </c>
    </row>
    <row r="6" spans="1:4" s="97" customFormat="1">
      <c r="A6" s="276"/>
      <c r="B6" s="277"/>
    </row>
    <row r="7" spans="1:4" s="97" customFormat="1" ht="15" customHeight="1">
      <c r="A7" s="274" t="s">
        <v>354</v>
      </c>
      <c r="B7" s="274"/>
    </row>
    <row r="8" spans="1:4" s="97" customFormat="1" ht="9" customHeight="1">
      <c r="A8" s="278"/>
      <c r="B8" s="278"/>
    </row>
    <row r="9" spans="1:4" s="100" customFormat="1" ht="15" customHeight="1">
      <c r="A9" s="279" t="s">
        <v>277</v>
      </c>
      <c r="B9" s="280">
        <f>SUM(B10:B11)</f>
        <v>106</v>
      </c>
    </row>
    <row r="10" spans="1:4" s="186" customFormat="1" ht="15" customHeight="1">
      <c r="A10" s="281" t="s">
        <v>205</v>
      </c>
      <c r="B10" s="277">
        <v>74</v>
      </c>
    </row>
    <row r="11" spans="1:4" s="186" customFormat="1" ht="15" customHeight="1">
      <c r="A11" s="281" t="s">
        <v>204</v>
      </c>
      <c r="B11" s="277">
        <v>32</v>
      </c>
    </row>
    <row r="12" spans="1:4" s="100" customFormat="1" ht="15" customHeight="1">
      <c r="A12" s="279" t="s">
        <v>281</v>
      </c>
      <c r="B12" s="280">
        <f>SUM(B13:B14)</f>
        <v>2565</v>
      </c>
    </row>
    <row r="13" spans="1:4" s="186" customFormat="1" ht="15" customHeight="1">
      <c r="A13" s="281" t="s">
        <v>205</v>
      </c>
      <c r="B13" s="277">
        <f>1198+236</f>
        <v>1434</v>
      </c>
      <c r="D13" s="187"/>
    </row>
    <row r="14" spans="1:4" s="186" customFormat="1" ht="15" customHeight="1">
      <c r="A14" s="281" t="s">
        <v>204</v>
      </c>
      <c r="B14" s="277">
        <f>862+269</f>
        <v>1131</v>
      </c>
      <c r="D14" s="187"/>
    </row>
    <row r="15" spans="1:4" s="100" customFormat="1" ht="15" customHeight="1">
      <c r="A15" s="279" t="s">
        <v>302</v>
      </c>
      <c r="B15" s="280">
        <f>B16</f>
        <v>87</v>
      </c>
    </row>
    <row r="16" spans="1:4" s="186" customFormat="1" ht="15" customHeight="1">
      <c r="A16" s="281" t="s">
        <v>249</v>
      </c>
      <c r="B16" s="277">
        <v>87</v>
      </c>
    </row>
    <row r="17" spans="1:2" s="100" customFormat="1" ht="15" customHeight="1">
      <c r="A17" s="279" t="s">
        <v>218</v>
      </c>
      <c r="B17" s="280">
        <f>SUM(B18:B19)</f>
        <v>2758</v>
      </c>
    </row>
    <row r="18" spans="1:2" s="185" customFormat="1" ht="15" customHeight="1">
      <c r="A18" s="281" t="s">
        <v>205</v>
      </c>
      <c r="B18" s="277">
        <f>B10+B13</f>
        <v>1508</v>
      </c>
    </row>
    <row r="19" spans="1:2" s="185" customFormat="1" ht="15" customHeight="1">
      <c r="A19" s="281" t="s">
        <v>204</v>
      </c>
      <c r="B19" s="277">
        <f>SUM(B11,B14,B16)</f>
        <v>1250</v>
      </c>
    </row>
    <row r="20" spans="1:2" ht="9" customHeight="1">
      <c r="A20" s="281"/>
      <c r="B20" s="277"/>
    </row>
    <row r="21" spans="1:2" s="97" customFormat="1" ht="15" customHeight="1">
      <c r="A21" s="274" t="s">
        <v>355</v>
      </c>
      <c r="B21" s="274"/>
    </row>
    <row r="22" spans="1:2" s="97" customFormat="1" ht="9" customHeight="1">
      <c r="A22" s="278"/>
      <c r="B22" s="278"/>
    </row>
    <row r="23" spans="1:2" s="102" customFormat="1" ht="15" customHeight="1">
      <c r="A23" s="279" t="s">
        <v>192</v>
      </c>
      <c r="B23" s="280">
        <f>SUM(B24:B25)</f>
        <v>1551</v>
      </c>
    </row>
    <row r="24" spans="1:2" ht="15" customHeight="1">
      <c r="A24" s="281" t="s">
        <v>223</v>
      </c>
      <c r="B24" s="277">
        <f>193+173</f>
        <v>366</v>
      </c>
    </row>
    <row r="25" spans="1:2" ht="15" customHeight="1">
      <c r="A25" s="281" t="s">
        <v>202</v>
      </c>
      <c r="B25" s="277">
        <f>575+610</f>
        <v>1185</v>
      </c>
    </row>
    <row r="26" spans="1:2" ht="15" customHeight="1">
      <c r="A26" s="279" t="s">
        <v>195</v>
      </c>
      <c r="B26" s="280">
        <f>SUM(B27:B27)</f>
        <v>11</v>
      </c>
    </row>
    <row r="27" spans="1:2" s="100" customFormat="1" ht="15" customHeight="1">
      <c r="A27" s="281" t="s">
        <v>202</v>
      </c>
      <c r="B27" s="277">
        <v>11</v>
      </c>
    </row>
    <row r="28" spans="1:2" s="97" customFormat="1" ht="15" customHeight="1">
      <c r="A28" s="279" t="s">
        <v>302</v>
      </c>
      <c r="B28" s="280">
        <f>B29</f>
        <v>1481</v>
      </c>
    </row>
    <row r="29" spans="1:2" s="100" customFormat="1" ht="15" customHeight="1">
      <c r="A29" s="281" t="s">
        <v>203</v>
      </c>
      <c r="B29" s="277">
        <v>1481</v>
      </c>
    </row>
    <row r="30" spans="1:2" s="97" customFormat="1" ht="15" customHeight="1">
      <c r="A30" s="279" t="s">
        <v>224</v>
      </c>
      <c r="B30" s="280">
        <f>SUM(B31:B32)</f>
        <v>3043</v>
      </c>
    </row>
    <row r="31" spans="1:2" s="97" customFormat="1" ht="15" customHeight="1">
      <c r="A31" s="281" t="s">
        <v>223</v>
      </c>
      <c r="B31" s="277">
        <f>+B24+B29</f>
        <v>1847</v>
      </c>
    </row>
    <row r="32" spans="1:2" s="97" customFormat="1" ht="15" customHeight="1">
      <c r="A32" s="281" t="s">
        <v>202</v>
      </c>
      <c r="B32" s="277">
        <f>B25+B27</f>
        <v>1196</v>
      </c>
    </row>
    <row r="33" spans="1:2" s="97" customFormat="1" ht="8.25" customHeight="1">
      <c r="A33" s="282"/>
      <c r="B33" s="282"/>
    </row>
    <row r="34" spans="1:2" s="97" customFormat="1">
      <c r="A34" s="292"/>
      <c r="B34" s="293"/>
    </row>
    <row r="35" spans="1:2" s="296" customFormat="1">
      <c r="A35" s="294" t="s">
        <v>250</v>
      </c>
      <c r="B35" s="295"/>
    </row>
    <row r="36" spans="1:2">
      <c r="A36" s="184" t="s">
        <v>201</v>
      </c>
      <c r="B36" s="211"/>
    </row>
    <row r="38" spans="1:2">
      <c r="A38" s="231" t="s">
        <v>269</v>
      </c>
    </row>
  </sheetData>
  <mergeCells count="3">
    <mergeCell ref="A2:B2"/>
    <mergeCell ref="A3:B3"/>
    <mergeCell ref="A1:B1"/>
  </mergeCells>
  <phoneticPr fontId="5" type="noConversion"/>
  <printOptions horizontalCentered="1"/>
  <pageMargins left="0.39000000000000007" right="0.39000000000000007" top="0.98" bottom="0.98" header="0.51" footer="0.51"/>
  <pageSetup scale="70" orientation="portrait" horizontalDpi="1200" verticalDpi="12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3"/>
  <sheetViews>
    <sheetView zoomScaleNormal="100" workbookViewId="0">
      <selection sqref="A1:D1"/>
    </sheetView>
  </sheetViews>
  <sheetFormatPr baseColWidth="10" defaultColWidth="11.5" defaultRowHeight="13"/>
  <cols>
    <col min="1" max="1" width="45.5" style="251" customWidth="1"/>
    <col min="2" max="2" width="13.5" style="263" customWidth="1"/>
    <col min="3" max="4" width="13.5" style="254" customWidth="1"/>
    <col min="5" max="16384" width="11.5" style="251"/>
  </cols>
  <sheetData>
    <row r="1" spans="1:6" ht="15" customHeight="1">
      <c r="A1" s="313" t="s">
        <v>12</v>
      </c>
      <c r="B1" s="313"/>
      <c r="C1" s="313"/>
      <c r="D1" s="313"/>
    </row>
    <row r="2" spans="1:6" ht="15" customHeight="1">
      <c r="A2" s="313" t="s">
        <v>358</v>
      </c>
      <c r="B2" s="313"/>
      <c r="C2" s="313"/>
      <c r="D2" s="313"/>
    </row>
    <row r="3" spans="1:6" ht="15" customHeight="1">
      <c r="A3" s="256"/>
      <c r="B3" s="253"/>
      <c r="C3" s="252"/>
      <c r="D3" s="252"/>
    </row>
    <row r="4" spans="1:6" ht="12.75" customHeight="1">
      <c r="A4" s="314" t="s">
        <v>7</v>
      </c>
      <c r="B4" s="315" t="s">
        <v>293</v>
      </c>
      <c r="C4" s="315" t="s">
        <v>294</v>
      </c>
      <c r="D4" s="315"/>
    </row>
    <row r="5" spans="1:6" ht="12" customHeight="1">
      <c r="A5" s="314"/>
      <c r="B5" s="315"/>
      <c r="C5" s="315"/>
      <c r="D5" s="315"/>
    </row>
    <row r="6" spans="1:6" ht="12" customHeight="1">
      <c r="A6" s="314"/>
      <c r="B6" s="315"/>
      <c r="C6" s="257" t="s">
        <v>291</v>
      </c>
      <c r="D6" s="257" t="s">
        <v>292</v>
      </c>
    </row>
    <row r="7" spans="1:6" ht="9" customHeight="1">
      <c r="A7" s="256"/>
      <c r="B7" s="258"/>
      <c r="C7" s="259"/>
      <c r="D7" s="259"/>
    </row>
    <row r="8" spans="1:6" ht="15" customHeight="1">
      <c r="A8" s="52" t="s">
        <v>8</v>
      </c>
      <c r="B8" s="284">
        <v>20</v>
      </c>
      <c r="C8" s="252">
        <v>776238</v>
      </c>
      <c r="D8" s="252">
        <v>943312</v>
      </c>
    </row>
    <row r="9" spans="1:6" ht="15" customHeight="1">
      <c r="A9" s="52" t="s">
        <v>9</v>
      </c>
      <c r="B9" s="285">
        <v>32</v>
      </c>
      <c r="C9" s="252">
        <v>405627</v>
      </c>
      <c r="D9" s="252">
        <v>503124</v>
      </c>
    </row>
    <row r="10" spans="1:6" ht="15" customHeight="1">
      <c r="A10" s="52" t="s">
        <v>162</v>
      </c>
      <c r="B10" s="37">
        <v>36</v>
      </c>
      <c r="C10" s="252">
        <v>755402</v>
      </c>
      <c r="D10" s="252">
        <v>2134473</v>
      </c>
    </row>
    <row r="11" spans="1:6" ht="15" customHeight="1">
      <c r="A11" s="52" t="s">
        <v>105</v>
      </c>
      <c r="B11" s="37">
        <v>9</v>
      </c>
      <c r="C11" s="252">
        <v>354170</v>
      </c>
      <c r="D11" s="252">
        <v>1276389</v>
      </c>
    </row>
    <row r="12" spans="1:6" ht="15" customHeight="1">
      <c r="A12" s="52" t="s">
        <v>164</v>
      </c>
      <c r="B12" s="46">
        <v>3</v>
      </c>
      <c r="C12" s="252">
        <v>71604</v>
      </c>
      <c r="D12" s="252">
        <v>206351</v>
      </c>
      <c r="F12" s="284"/>
    </row>
    <row r="13" spans="1:6" ht="15" customHeight="1">
      <c r="A13" s="188" t="s">
        <v>127</v>
      </c>
      <c r="B13" s="46">
        <v>10</v>
      </c>
      <c r="C13" s="252">
        <v>202203</v>
      </c>
      <c r="D13" s="252">
        <v>704892</v>
      </c>
      <c r="F13" s="285"/>
    </row>
    <row r="14" spans="1:6" ht="15" customHeight="1">
      <c r="A14" s="52" t="s">
        <v>128</v>
      </c>
      <c r="B14" s="46">
        <v>6</v>
      </c>
      <c r="C14" s="252">
        <v>127965</v>
      </c>
      <c r="D14" s="252">
        <v>890176</v>
      </c>
      <c r="F14" s="37"/>
    </row>
    <row r="15" spans="1:6" ht="15" customHeight="1">
      <c r="A15" s="52" t="s">
        <v>295</v>
      </c>
      <c r="B15" s="133">
        <v>17</v>
      </c>
      <c r="C15" s="252">
        <v>458405</v>
      </c>
      <c r="D15" s="252">
        <v>745450</v>
      </c>
      <c r="F15" s="37"/>
    </row>
    <row r="16" spans="1:6" ht="15" customHeight="1">
      <c r="A16" s="260" t="s">
        <v>296</v>
      </c>
      <c r="B16" s="261">
        <f>SUM(B8:B15)</f>
        <v>133</v>
      </c>
      <c r="C16" s="261">
        <f>SUM(C8:C15)</f>
        <v>3151614</v>
      </c>
      <c r="D16" s="261">
        <f>SUM(D8:D15)</f>
        <v>7404167</v>
      </c>
      <c r="F16" s="46"/>
    </row>
    <row r="17" spans="1:6" ht="15" customHeight="1">
      <c r="A17" s="271" t="s">
        <v>300</v>
      </c>
      <c r="B17" s="255"/>
      <c r="C17" s="133">
        <v>47010</v>
      </c>
      <c r="D17" s="133">
        <v>66039</v>
      </c>
      <c r="F17" s="46"/>
    </row>
    <row r="18" spans="1:6" ht="15" customHeight="1">
      <c r="A18" s="260" t="s">
        <v>297</v>
      </c>
      <c r="B18" s="260"/>
      <c r="C18" s="261">
        <f>SUM(C16:C17)</f>
        <v>3198624</v>
      </c>
      <c r="D18" s="261">
        <f>SUM(D16:D17)</f>
        <v>7470206</v>
      </c>
      <c r="F18" s="46"/>
    </row>
    <row r="19" spans="1:6" ht="15" customHeight="1">
      <c r="A19" s="256"/>
      <c r="B19" s="252"/>
      <c r="C19" s="252"/>
      <c r="D19" s="252"/>
      <c r="F19" s="133"/>
    </row>
    <row r="20" spans="1:6" ht="12.75" customHeight="1">
      <c r="A20" s="262" t="s">
        <v>298</v>
      </c>
    </row>
    <row r="21" spans="1:6" ht="12.75" customHeight="1"/>
    <row r="22" spans="1:6" ht="12.75" customHeight="1">
      <c r="A22" s="231" t="s">
        <v>270</v>
      </c>
    </row>
    <row r="23" spans="1:6" ht="12.75" customHeight="1"/>
    <row r="24" spans="1:6" ht="12.75" customHeight="1"/>
    <row r="25" spans="1:6" ht="12.75" customHeight="1"/>
    <row r="26" spans="1:6" ht="12.75" customHeight="1"/>
    <row r="27" spans="1:6" ht="12.75" customHeight="1"/>
    <row r="28" spans="1:6" ht="12.75" customHeight="1"/>
    <row r="29" spans="1:6" ht="12.75" customHeight="1"/>
    <row r="30" spans="1:6" ht="12.75" customHeight="1"/>
    <row r="31" spans="1:6" ht="12.75" customHeight="1"/>
    <row r="32" spans="1: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sqref="A1:E1"/>
    </sheetView>
  </sheetViews>
  <sheetFormatPr baseColWidth="10" defaultColWidth="11.5" defaultRowHeight="13"/>
  <cols>
    <col min="1" max="1" width="47.33203125" style="213" customWidth="1"/>
    <col min="2" max="3" width="11.6640625" style="213" customWidth="1"/>
    <col min="4" max="5" width="11.6640625" style="218" customWidth="1"/>
    <col min="6" max="16384" width="11.5" style="213"/>
  </cols>
  <sheetData>
    <row r="1" spans="1:8" ht="15" customHeight="1">
      <c r="A1" s="317" t="s">
        <v>12</v>
      </c>
      <c r="B1" s="317"/>
      <c r="C1" s="317"/>
      <c r="D1" s="317"/>
      <c r="E1" s="317"/>
    </row>
    <row r="2" spans="1:8" ht="15" customHeight="1">
      <c r="A2" s="317" t="s">
        <v>356</v>
      </c>
      <c r="B2" s="317"/>
      <c r="C2" s="317"/>
      <c r="D2" s="317"/>
      <c r="E2" s="317"/>
    </row>
    <row r="3" spans="1:8">
      <c r="A3" s="214"/>
      <c r="B3" s="214"/>
      <c r="C3" s="214"/>
      <c r="D3" s="215"/>
      <c r="E3" s="215"/>
    </row>
    <row r="4" spans="1:8" ht="12.75" customHeight="1">
      <c r="A4" s="318" t="s">
        <v>251</v>
      </c>
      <c r="B4" s="318" t="s">
        <v>37</v>
      </c>
      <c r="C4" s="319" t="s">
        <v>252</v>
      </c>
      <c r="D4" s="319" t="s">
        <v>253</v>
      </c>
      <c r="E4" s="319" t="s">
        <v>254</v>
      </c>
    </row>
    <row r="5" spans="1:8" ht="12.75" customHeight="1">
      <c r="A5" s="318"/>
      <c r="B5" s="318"/>
      <c r="C5" s="319"/>
      <c r="D5" s="319"/>
      <c r="E5" s="319"/>
    </row>
    <row r="6" spans="1:8" ht="12.75" customHeight="1">
      <c r="A6" s="318"/>
      <c r="B6" s="318"/>
      <c r="C6" s="319"/>
      <c r="D6" s="319"/>
      <c r="E6" s="319"/>
    </row>
    <row r="7" spans="1:8" ht="9" customHeight="1">
      <c r="A7" s="216"/>
      <c r="B7" s="216"/>
      <c r="C7" s="216"/>
      <c r="D7" s="217"/>
      <c r="E7" s="217"/>
    </row>
    <row r="8" spans="1:8" ht="15" customHeight="1">
      <c r="A8" s="120" t="s">
        <v>8</v>
      </c>
      <c r="B8" s="283">
        <v>495</v>
      </c>
      <c r="C8" s="283">
        <v>283</v>
      </c>
      <c r="D8" s="283">
        <v>139</v>
      </c>
      <c r="E8" s="283">
        <v>678</v>
      </c>
    </row>
    <row r="9" spans="1:8" s="218" customFormat="1" ht="15" customHeight="1">
      <c r="A9" s="120" t="s">
        <v>9</v>
      </c>
      <c r="B9" s="283">
        <v>35</v>
      </c>
      <c r="C9" s="283">
        <v>28</v>
      </c>
      <c r="D9" s="283">
        <v>67</v>
      </c>
      <c r="E9" s="283">
        <v>226</v>
      </c>
      <c r="H9" s="219"/>
    </row>
    <row r="10" spans="1:8" s="218" customFormat="1" ht="15" customHeight="1">
      <c r="A10" s="120" t="s">
        <v>162</v>
      </c>
      <c r="B10" s="283">
        <v>252</v>
      </c>
      <c r="C10" s="283">
        <v>128</v>
      </c>
      <c r="D10" s="283">
        <v>183</v>
      </c>
      <c r="E10" s="283">
        <v>2302</v>
      </c>
      <c r="H10" s="219"/>
    </row>
    <row r="11" spans="1:8" s="218" customFormat="1" ht="15" customHeight="1">
      <c r="A11" s="120" t="s">
        <v>105</v>
      </c>
      <c r="B11" s="283">
        <v>202</v>
      </c>
      <c r="C11" s="283">
        <v>32</v>
      </c>
      <c r="D11" s="283">
        <v>73</v>
      </c>
      <c r="E11" s="283">
        <v>1240</v>
      </c>
      <c r="H11" s="219"/>
    </row>
    <row r="12" spans="1:8" s="218" customFormat="1" ht="15" customHeight="1">
      <c r="A12" s="120" t="s">
        <v>164</v>
      </c>
      <c r="B12" s="283">
        <v>16</v>
      </c>
      <c r="C12" s="283">
        <v>9</v>
      </c>
      <c r="D12" s="283">
        <v>22</v>
      </c>
      <c r="E12" s="283">
        <v>282</v>
      </c>
      <c r="H12" s="219"/>
    </row>
    <row r="13" spans="1:8" s="218" customFormat="1" ht="15" customHeight="1">
      <c r="A13" s="120" t="s">
        <v>127</v>
      </c>
      <c r="B13" s="283">
        <v>31</v>
      </c>
      <c r="C13" s="283">
        <v>12</v>
      </c>
      <c r="D13" s="283">
        <v>5</v>
      </c>
      <c r="E13" s="283">
        <v>4</v>
      </c>
      <c r="H13" s="219"/>
    </row>
    <row r="14" spans="1:8" s="218" customFormat="1" ht="15" customHeight="1">
      <c r="A14" s="120" t="s">
        <v>128</v>
      </c>
      <c r="B14" s="283">
        <v>328</v>
      </c>
      <c r="C14" s="283">
        <v>2</v>
      </c>
      <c r="D14" s="283">
        <v>19</v>
      </c>
      <c r="E14" s="283">
        <v>2520</v>
      </c>
    </row>
    <row r="15" spans="1:8" s="218" customFormat="1" ht="15" customHeight="1">
      <c r="A15" s="120" t="s">
        <v>6</v>
      </c>
      <c r="B15" s="283">
        <v>296</v>
      </c>
      <c r="C15" s="283">
        <v>115</v>
      </c>
      <c r="D15" s="283">
        <v>259</v>
      </c>
      <c r="E15" s="283">
        <v>511</v>
      </c>
    </row>
    <row r="16" spans="1:8" ht="9" customHeight="1">
      <c r="B16" s="220"/>
      <c r="C16" s="220"/>
      <c r="D16" s="221"/>
      <c r="E16" s="221"/>
    </row>
    <row r="17" spans="1:6" ht="15" customHeight="1">
      <c r="A17" s="222" t="s">
        <v>130</v>
      </c>
      <c r="B17" s="223">
        <f>SUM(B8:B15)</f>
        <v>1655</v>
      </c>
      <c r="C17" s="223">
        <f>SUM(C8:C15)</f>
        <v>609</v>
      </c>
      <c r="D17" s="223">
        <f>SUM(D8:D15)</f>
        <v>767</v>
      </c>
      <c r="E17" s="223">
        <f>SUM(E8:E15)</f>
        <v>7763</v>
      </c>
    </row>
    <row r="19" spans="1:6" ht="50.25" customHeight="1">
      <c r="A19" s="316" t="s">
        <v>357</v>
      </c>
      <c r="B19" s="316"/>
      <c r="C19" s="316"/>
      <c r="D19" s="316"/>
      <c r="E19" s="316"/>
    </row>
    <row r="20" spans="1:6" ht="12.75" customHeight="1"/>
    <row r="21" spans="1:6">
      <c r="A21" s="231" t="s">
        <v>271</v>
      </c>
    </row>
    <row r="24" spans="1:6">
      <c r="C24" s="224"/>
      <c r="D24" s="225"/>
      <c r="E24" s="225"/>
      <c r="F24" s="224"/>
    </row>
    <row r="25" spans="1:6">
      <c r="C25" s="224"/>
      <c r="D25" s="225"/>
      <c r="E25" s="225"/>
      <c r="F25" s="224"/>
    </row>
    <row r="26" spans="1:6">
      <c r="C26" s="224"/>
      <c r="D26" s="225"/>
      <c r="E26" s="225"/>
      <c r="F26" s="224"/>
    </row>
    <row r="27" spans="1:6">
      <c r="C27" s="224"/>
      <c r="D27" s="225"/>
      <c r="E27" s="225"/>
      <c r="F27" s="224"/>
    </row>
    <row r="28" spans="1:6">
      <c r="C28" s="224"/>
      <c r="D28" s="224"/>
      <c r="E28" s="224"/>
      <c r="F28" s="224"/>
    </row>
  </sheetData>
  <mergeCells count="8">
    <mergeCell ref="A19:E19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workbookViewId="0">
      <selection sqref="A1:B1"/>
    </sheetView>
  </sheetViews>
  <sheetFormatPr baseColWidth="10" defaultRowHeight="13"/>
  <cols>
    <col min="1" max="1" width="47.1640625" customWidth="1"/>
    <col min="2" max="3" width="15" customWidth="1"/>
  </cols>
  <sheetData>
    <row r="1" spans="1:3" s="33" customFormat="1" ht="15" customHeight="1">
      <c r="A1" s="300" t="s">
        <v>12</v>
      </c>
      <c r="B1" s="300"/>
    </row>
    <row r="2" spans="1:3" s="33" customFormat="1" ht="15" customHeight="1">
      <c r="A2" s="302" t="s">
        <v>359</v>
      </c>
      <c r="B2" s="302"/>
      <c r="C2" s="34"/>
    </row>
    <row r="3" spans="1:3" s="33" customFormat="1" ht="15" customHeight="1">
      <c r="A3" s="106"/>
      <c r="B3" s="107"/>
    </row>
    <row r="4" spans="1:3" s="33" customFormat="1" ht="9" customHeight="1">
      <c r="A4" s="104"/>
      <c r="B4" s="105"/>
    </row>
    <row r="5" spans="1:3" s="33" customFormat="1" ht="15" customHeight="1">
      <c r="A5" s="52" t="s">
        <v>144</v>
      </c>
      <c r="B5" s="48">
        <v>1827750</v>
      </c>
    </row>
    <row r="6" spans="1:3" s="33" customFormat="1" ht="15" customHeight="1">
      <c r="A6" s="52" t="s">
        <v>145</v>
      </c>
      <c r="B6" s="48">
        <v>576587</v>
      </c>
    </row>
    <row r="7" spans="1:3" s="33" customFormat="1" ht="15" customHeight="1">
      <c r="A7" s="52" t="s">
        <v>186</v>
      </c>
      <c r="B7" s="48">
        <v>357364</v>
      </c>
    </row>
    <row r="8" spans="1:3" s="33" customFormat="1" ht="15" customHeight="1">
      <c r="A8" s="52" t="s">
        <v>187</v>
      </c>
      <c r="B8" s="48">
        <v>99063</v>
      </c>
    </row>
    <row r="9" spans="1:3" s="33" customFormat="1" ht="15" customHeight="1">
      <c r="A9" s="52" t="s">
        <v>188</v>
      </c>
      <c r="B9" s="48">
        <v>14335</v>
      </c>
    </row>
    <row r="10" spans="1:3" s="33" customFormat="1" ht="9" customHeight="1">
      <c r="A10" s="37"/>
    </row>
    <row r="11" spans="1:3" s="33" customFormat="1" ht="15" customHeight="1">
      <c r="A11" s="56" t="s">
        <v>130</v>
      </c>
      <c r="B11" s="57">
        <f>SUM(B5:B10)</f>
        <v>2875099</v>
      </c>
    </row>
    <row r="12" spans="1:3">
      <c r="A12" s="15"/>
    </row>
    <row r="13" spans="1:3">
      <c r="A13" s="231" t="s">
        <v>272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sqref="A1:C1"/>
    </sheetView>
  </sheetViews>
  <sheetFormatPr baseColWidth="10" defaultRowHeight="13"/>
  <cols>
    <col min="1" max="1" width="29.5" customWidth="1"/>
    <col min="2" max="3" width="12.6640625" customWidth="1"/>
  </cols>
  <sheetData>
    <row r="1" spans="1:5" ht="15" customHeight="1">
      <c r="A1" s="300" t="s">
        <v>12</v>
      </c>
      <c r="B1" s="300"/>
      <c r="C1" s="300"/>
    </row>
    <row r="2" spans="1:5" ht="15" customHeight="1">
      <c r="A2" s="300" t="s">
        <v>361</v>
      </c>
      <c r="B2" s="300"/>
      <c r="C2" s="300"/>
    </row>
    <row r="3" spans="1:5" ht="15" customHeight="1">
      <c r="A3" s="300">
        <v>2018</v>
      </c>
      <c r="B3" s="300"/>
      <c r="C3" s="300"/>
    </row>
    <row r="4" spans="1:5">
      <c r="A4" s="44"/>
      <c r="B4" s="44"/>
      <c r="C4" s="44"/>
    </row>
    <row r="5" spans="1:5" ht="15" customHeight="1">
      <c r="A5" s="54"/>
      <c r="B5" s="166"/>
      <c r="C5" s="204" t="s">
        <v>149</v>
      </c>
    </row>
    <row r="6" spans="1:5" ht="15" customHeight="1">
      <c r="A6" s="54"/>
      <c r="B6" s="167" t="s">
        <v>148</v>
      </c>
      <c r="C6" s="167" t="s">
        <v>206</v>
      </c>
    </row>
    <row r="7" spans="1:5" ht="9" customHeight="1">
      <c r="A7" s="44"/>
      <c r="B7" s="168"/>
      <c r="C7" s="168"/>
    </row>
    <row r="8" spans="1:5" ht="15" customHeight="1">
      <c r="A8" s="188" t="s">
        <v>68</v>
      </c>
      <c r="B8" s="45">
        <v>15</v>
      </c>
      <c r="C8" s="45">
        <v>8</v>
      </c>
    </row>
    <row r="9" spans="1:5" ht="15" customHeight="1">
      <c r="A9" s="188" t="s">
        <v>150</v>
      </c>
      <c r="B9" s="45">
        <v>122</v>
      </c>
      <c r="C9" s="45">
        <v>327</v>
      </c>
    </row>
    <row r="10" spans="1:5" ht="15" customHeight="1">
      <c r="A10" s="119" t="s">
        <v>151</v>
      </c>
      <c r="B10" s="45">
        <v>140</v>
      </c>
      <c r="C10" s="45">
        <v>660</v>
      </c>
    </row>
    <row r="11" spans="1:5" ht="15" customHeight="1">
      <c r="A11" s="188" t="s">
        <v>152</v>
      </c>
      <c r="B11" s="45">
        <v>186</v>
      </c>
      <c r="C11" s="45">
        <v>465</v>
      </c>
    </row>
    <row r="12" spans="1:5" ht="15" customHeight="1">
      <c r="A12" s="188" t="s">
        <v>360</v>
      </c>
      <c r="B12" s="45">
        <v>1</v>
      </c>
      <c r="C12" s="45">
        <v>44</v>
      </c>
    </row>
    <row r="13" spans="1:5" ht="9" customHeight="1">
      <c r="A13" s="44"/>
      <c r="B13" s="169"/>
      <c r="C13" s="169"/>
    </row>
    <row r="14" spans="1:5" ht="15" customHeight="1">
      <c r="A14" s="170" t="s">
        <v>130</v>
      </c>
      <c r="B14" s="55">
        <f>SUM(B8:B12)</f>
        <v>464</v>
      </c>
      <c r="C14" s="55">
        <f>SUM(C8:C12)</f>
        <v>1504</v>
      </c>
    </row>
    <row r="16" spans="1:5" ht="37.5" customHeight="1">
      <c r="A16" s="320" t="s">
        <v>362</v>
      </c>
      <c r="B16" s="320"/>
      <c r="C16" s="320"/>
      <c r="D16" s="286"/>
      <c r="E16" s="286"/>
    </row>
    <row r="18" spans="1:1">
      <c r="A18" s="231" t="s">
        <v>272</v>
      </c>
    </row>
  </sheetData>
  <mergeCells count="4">
    <mergeCell ref="A1:C1"/>
    <mergeCell ref="A2:C2"/>
    <mergeCell ref="A3:C3"/>
    <mergeCell ref="A16:C16"/>
  </mergeCells>
  <phoneticPr fontId="14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Normal="100" workbookViewId="0">
      <selection sqref="A1:B1"/>
    </sheetView>
  </sheetViews>
  <sheetFormatPr baseColWidth="10" defaultRowHeight="13"/>
  <cols>
    <col min="1" max="1" width="38.5" customWidth="1"/>
    <col min="2" max="2" width="10.5" customWidth="1"/>
  </cols>
  <sheetData>
    <row r="1" spans="1:3" ht="15" customHeight="1">
      <c r="A1" s="300" t="s">
        <v>12</v>
      </c>
      <c r="B1" s="300"/>
    </row>
    <row r="2" spans="1:3" ht="15" customHeight="1">
      <c r="A2" s="300" t="s">
        <v>363</v>
      </c>
      <c r="B2" s="300"/>
      <c r="C2" s="8"/>
    </row>
    <row r="3" spans="1:3">
      <c r="A3" s="171"/>
      <c r="B3" s="172"/>
    </row>
    <row r="4" spans="1:3" ht="9" customHeight="1">
      <c r="A4" s="121"/>
      <c r="B4" s="122"/>
    </row>
    <row r="5" spans="1:3" ht="15" customHeight="1">
      <c r="A5" s="175" t="s">
        <v>216</v>
      </c>
      <c r="B5" s="287">
        <v>26660</v>
      </c>
    </row>
    <row r="6" spans="1:3" ht="15" customHeight="1">
      <c r="A6" s="36" t="s">
        <v>210</v>
      </c>
      <c r="B6" s="173">
        <v>7021</v>
      </c>
    </row>
    <row r="7" spans="1:3" ht="15" customHeight="1">
      <c r="A7" s="36" t="s">
        <v>212</v>
      </c>
      <c r="B7" s="173">
        <v>733</v>
      </c>
    </row>
    <row r="8" spans="1:3" ht="15" customHeight="1">
      <c r="A8" s="36" t="s">
        <v>211</v>
      </c>
      <c r="B8" s="173">
        <v>10085</v>
      </c>
    </row>
    <row r="9" spans="1:3" ht="15" customHeight="1">
      <c r="A9" s="36" t="s">
        <v>213</v>
      </c>
      <c r="B9" s="173">
        <v>1418</v>
      </c>
    </row>
    <row r="10" spans="1:3" ht="15" customHeight="1">
      <c r="A10" s="36" t="s">
        <v>215</v>
      </c>
      <c r="B10" s="173">
        <v>6803</v>
      </c>
    </row>
    <row r="11" spans="1:3" ht="15" customHeight="1">
      <c r="A11" s="36" t="s">
        <v>214</v>
      </c>
      <c r="B11" s="173">
        <v>600</v>
      </c>
    </row>
    <row r="12" spans="1:3" ht="15" customHeight="1">
      <c r="A12" s="175" t="s">
        <v>209</v>
      </c>
      <c r="B12" s="174">
        <v>3791</v>
      </c>
    </row>
    <row r="13" spans="1:3" ht="9" customHeight="1">
      <c r="A13" s="123"/>
      <c r="B13" s="124"/>
    </row>
    <row r="14" spans="1:3" ht="15" customHeight="1">
      <c r="A14" s="180" t="s">
        <v>130</v>
      </c>
      <c r="B14" s="110">
        <f>SUM(B5,B12)</f>
        <v>30451</v>
      </c>
    </row>
    <row r="15" spans="1:3">
      <c r="B15" s="12"/>
    </row>
    <row r="16" spans="1:3">
      <c r="A16" s="231" t="s">
        <v>305</v>
      </c>
    </row>
    <row r="17" spans="1:3">
      <c r="A17" s="10"/>
      <c r="B17" s="11"/>
    </row>
    <row r="18" spans="1:3">
      <c r="A18" s="1"/>
    </row>
    <row r="19" spans="1:3">
      <c r="A19" s="1"/>
    </row>
    <row r="20" spans="1:3">
      <c r="A20" s="1"/>
    </row>
    <row r="21" spans="1:3">
      <c r="A21" s="16"/>
      <c r="B21" s="17"/>
      <c r="C21" s="17"/>
    </row>
    <row r="22" spans="1:3">
      <c r="A22" s="16"/>
      <c r="B22" s="16"/>
      <c r="C22" s="16"/>
    </row>
    <row r="23" spans="1:3">
      <c r="B23" s="12"/>
      <c r="C23" s="12"/>
    </row>
    <row r="24" spans="1:3">
      <c r="B24" s="12"/>
      <c r="C24" s="12"/>
    </row>
    <row r="25" spans="1:3">
      <c r="B25" s="12"/>
      <c r="C25" s="12"/>
    </row>
    <row r="26" spans="1:3">
      <c r="B26" s="12"/>
      <c r="C26" s="12"/>
    </row>
    <row r="27" spans="1:3">
      <c r="A27" s="10"/>
      <c r="B27" s="11"/>
      <c r="C27" s="11"/>
    </row>
    <row r="28" spans="1:3">
      <c r="A28" s="6"/>
    </row>
    <row r="29" spans="1:3">
      <c r="A29" s="13"/>
    </row>
    <row r="30" spans="1:3">
      <c r="A30" s="15"/>
    </row>
    <row r="31" spans="1:3">
      <c r="A31" s="15"/>
    </row>
    <row r="32" spans="1:3">
      <c r="A32" s="15"/>
    </row>
    <row r="33" spans="1:1">
      <c r="A33" s="15"/>
    </row>
    <row r="34" spans="1:1">
      <c r="A34" s="13"/>
    </row>
    <row r="35" spans="1:1">
      <c r="A35" s="7"/>
    </row>
    <row r="36" spans="1:1">
      <c r="A36" s="6"/>
    </row>
    <row r="37" spans="1:1">
      <c r="A37" s="6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selection sqref="A1:C1"/>
    </sheetView>
  </sheetViews>
  <sheetFormatPr baseColWidth="10" defaultRowHeight="13"/>
  <cols>
    <col min="1" max="1" width="37.1640625" customWidth="1"/>
    <col min="2" max="2" width="15.6640625" customWidth="1"/>
    <col min="3" max="3" width="13.6640625" customWidth="1"/>
  </cols>
  <sheetData>
    <row r="1" spans="1:3" s="19" customFormat="1" ht="15" customHeight="1">
      <c r="A1" s="303" t="s">
        <v>12</v>
      </c>
      <c r="B1" s="303"/>
      <c r="C1" s="303"/>
    </row>
    <row r="2" spans="1:3" s="19" customFormat="1" ht="15" customHeight="1">
      <c r="A2" s="303" t="s">
        <v>364</v>
      </c>
      <c r="B2" s="303"/>
      <c r="C2" s="303"/>
    </row>
    <row r="3" spans="1:3" s="19" customFormat="1">
      <c r="A3" s="177"/>
      <c r="B3" s="178"/>
      <c r="C3" s="179"/>
    </row>
    <row r="4" spans="1:3" s="19" customFormat="1" ht="9" customHeight="1">
      <c r="A4" s="125"/>
      <c r="B4" s="126"/>
    </row>
    <row r="5" spans="1:3" s="19" customFormat="1" ht="15" customHeight="1">
      <c r="A5" s="143" t="s">
        <v>153</v>
      </c>
      <c r="B5" s="133">
        <v>283037000</v>
      </c>
      <c r="C5" s="288">
        <f>+B5/$B$11</f>
        <v>6.297758363516281E-3</v>
      </c>
    </row>
    <row r="6" spans="1:3" s="19" customFormat="1" ht="15" customHeight="1">
      <c r="A6" s="143" t="s">
        <v>154</v>
      </c>
      <c r="B6" s="133">
        <v>4116949000</v>
      </c>
      <c r="C6" s="288">
        <f>+B6/$B$11</f>
        <v>9.1604807841094954E-2</v>
      </c>
    </row>
    <row r="7" spans="1:3" s="19" customFormat="1" ht="15" customHeight="1">
      <c r="A7" s="143" t="s">
        <v>155</v>
      </c>
      <c r="B7" s="133">
        <v>763808000</v>
      </c>
      <c r="C7" s="288">
        <f>+B7/$B$11</f>
        <v>1.6995227550181225E-2</v>
      </c>
    </row>
    <row r="8" spans="1:3" s="19" customFormat="1" ht="15" customHeight="1">
      <c r="A8" s="145" t="s">
        <v>156</v>
      </c>
      <c r="B8" s="135">
        <f>SUM(B5:B7)</f>
        <v>5163794000</v>
      </c>
      <c r="C8" s="289">
        <f>+B8/$B$11</f>
        <v>0.11489779375479246</v>
      </c>
    </row>
    <row r="9" spans="1:3" s="19" customFormat="1" ht="15" customHeight="1">
      <c r="A9" s="144" t="s">
        <v>157</v>
      </c>
      <c r="B9" s="139">
        <v>39778705166</v>
      </c>
      <c r="C9" s="289">
        <f>+B9/$B$11</f>
        <v>0.88510220624520752</v>
      </c>
    </row>
    <row r="10" spans="1:3" s="19" customFormat="1" ht="9" customHeight="1">
      <c r="A10" s="132"/>
      <c r="B10" s="133"/>
      <c r="C10" s="181"/>
    </row>
    <row r="11" spans="1:3" s="19" customFormat="1" ht="15" customHeight="1">
      <c r="A11" s="136" t="s">
        <v>130</v>
      </c>
      <c r="B11" s="55">
        <f>SUM(B8:B9)</f>
        <v>44942499166</v>
      </c>
      <c r="C11" s="182">
        <f>+B11/$B$11</f>
        <v>1</v>
      </c>
    </row>
    <row r="12" spans="1:3" s="19" customFormat="1" ht="15" customHeight="1">
      <c r="A12" s="127"/>
      <c r="B12" s="128"/>
      <c r="C12" s="129"/>
    </row>
    <row r="13" spans="1:3" s="19" customFormat="1" ht="15" customHeight="1">
      <c r="A13" s="127"/>
      <c r="B13" s="128"/>
      <c r="C13" s="129"/>
    </row>
    <row r="14" spans="1:3" s="19" customFormat="1" ht="15" customHeight="1">
      <c r="A14" s="303" t="s">
        <v>12</v>
      </c>
      <c r="B14" s="303"/>
      <c r="C14" s="303"/>
    </row>
    <row r="15" spans="1:3" s="19" customFormat="1" ht="15" customHeight="1">
      <c r="A15" s="303" t="s">
        <v>365</v>
      </c>
      <c r="B15" s="303"/>
      <c r="C15" s="303"/>
    </row>
    <row r="16" spans="1:3" s="19" customFormat="1">
      <c r="A16" s="72"/>
      <c r="B16" s="72"/>
      <c r="C16" s="72"/>
    </row>
    <row r="17" spans="1:4" s="19" customFormat="1" ht="9" customHeight="1">
      <c r="A17" s="132"/>
      <c r="B17" s="137"/>
      <c r="C17" s="138"/>
    </row>
    <row r="18" spans="1:4" s="19" customFormat="1" ht="15" customHeight="1">
      <c r="A18" s="143" t="s">
        <v>158</v>
      </c>
      <c r="B18" s="133">
        <v>21433863014</v>
      </c>
      <c r="C18" s="288">
        <f>B18/$B$24</f>
        <v>0.47691747036211091</v>
      </c>
    </row>
    <row r="19" spans="1:4" s="19" customFormat="1" ht="15" customHeight="1">
      <c r="A19" s="272" t="s">
        <v>282</v>
      </c>
      <c r="B19" s="133">
        <v>6056215456</v>
      </c>
      <c r="C19" s="288">
        <f>B19/$B$24</f>
        <v>0.13475475481749938</v>
      </c>
    </row>
    <row r="20" spans="1:4" s="19" customFormat="1" ht="15" customHeight="1">
      <c r="A20" s="143" t="s">
        <v>145</v>
      </c>
      <c r="B20" s="133">
        <v>11797364059</v>
      </c>
      <c r="C20" s="288">
        <f>B20/$B$24</f>
        <v>0.26249906609388041</v>
      </c>
    </row>
    <row r="21" spans="1:4" s="19" customFormat="1" ht="15" customHeight="1">
      <c r="A21" s="143" t="s">
        <v>146</v>
      </c>
      <c r="B21" s="133">
        <v>3621449733</v>
      </c>
      <c r="C21" s="288">
        <f>B21/$B$24</f>
        <v>8.0579625081012574E-2</v>
      </c>
    </row>
    <row r="22" spans="1:4" s="19" customFormat="1" ht="15" customHeight="1">
      <c r="A22" s="143" t="s">
        <v>147</v>
      </c>
      <c r="B22" s="133">
        <v>2033606904</v>
      </c>
      <c r="C22" s="288">
        <f>B22/$B$24</f>
        <v>4.5249083645496707E-2</v>
      </c>
    </row>
    <row r="23" spans="1:4" s="19" customFormat="1" ht="9" customHeight="1">
      <c r="A23" s="132"/>
      <c r="B23" s="133"/>
      <c r="C23" s="181"/>
    </row>
    <row r="24" spans="1:4" s="19" customFormat="1" ht="15" customHeight="1">
      <c r="A24" s="136" t="s">
        <v>130</v>
      </c>
      <c r="B24" s="55">
        <f>SUM(B18:B22)</f>
        <v>44942499166</v>
      </c>
      <c r="C24" s="182">
        <f>+B24/$B$24</f>
        <v>1</v>
      </c>
    </row>
    <row r="25" spans="1:4" s="19" customFormat="1">
      <c r="A25" s="44"/>
      <c r="B25" s="45"/>
      <c r="C25" s="139"/>
    </row>
    <row r="26" spans="1:4" s="19" customFormat="1" ht="15" customHeight="1">
      <c r="A26" s="231" t="s">
        <v>306</v>
      </c>
      <c r="B26" s="131"/>
      <c r="C26" s="130"/>
    </row>
    <row r="27" spans="1:4">
      <c r="A27" s="1"/>
      <c r="B27" s="5"/>
      <c r="C27" s="1"/>
      <c r="D27" s="176"/>
    </row>
    <row r="28" spans="1:4">
      <c r="B28" s="12"/>
    </row>
    <row r="29" spans="1:4">
      <c r="A29" s="1"/>
    </row>
    <row r="30" spans="1:4">
      <c r="A30" s="10"/>
      <c r="B30" s="11"/>
    </row>
    <row r="31" spans="1:4">
      <c r="A31" s="1"/>
    </row>
    <row r="32" spans="1:4">
      <c r="A32" s="1"/>
    </row>
    <row r="33" spans="1:3">
      <c r="A33" s="1"/>
    </row>
    <row r="34" spans="1:3">
      <c r="A34" s="16"/>
      <c r="B34" s="17"/>
      <c r="C34" s="17"/>
    </row>
    <row r="35" spans="1:3">
      <c r="A35" s="16"/>
      <c r="B35" s="16"/>
      <c r="C35" s="16"/>
    </row>
    <row r="36" spans="1:3">
      <c r="B36" s="12"/>
      <c r="C36" s="12"/>
    </row>
    <row r="37" spans="1:3">
      <c r="B37" s="12"/>
      <c r="C37" s="12"/>
    </row>
    <row r="38" spans="1:3">
      <c r="B38" s="12"/>
      <c r="C38" s="12"/>
    </row>
    <row r="39" spans="1:3">
      <c r="B39" s="12"/>
      <c r="C39" s="12"/>
    </row>
    <row r="40" spans="1:3">
      <c r="A40" s="10"/>
      <c r="B40" s="11"/>
      <c r="C40" s="11"/>
    </row>
    <row r="41" spans="1:3">
      <c r="A41" s="6"/>
    </row>
    <row r="42" spans="1:3">
      <c r="A42" s="13"/>
    </row>
    <row r="43" spans="1:3">
      <c r="A43" s="15"/>
    </row>
    <row r="44" spans="1:3">
      <c r="A44" s="15"/>
    </row>
    <row r="45" spans="1:3">
      <c r="A45" s="15"/>
    </row>
    <row r="46" spans="1:3">
      <c r="A46" s="15"/>
    </row>
    <row r="47" spans="1:3">
      <c r="A47" s="13"/>
    </row>
    <row r="48" spans="1:3">
      <c r="A48" s="7"/>
    </row>
    <row r="49" spans="1:1">
      <c r="A49" s="6"/>
    </row>
    <row r="50" spans="1:1">
      <c r="A50" s="6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sqref="A1:B1"/>
    </sheetView>
  </sheetViews>
  <sheetFormatPr baseColWidth="10" defaultRowHeight="13"/>
  <cols>
    <col min="1" max="1" width="51.6640625" customWidth="1"/>
  </cols>
  <sheetData>
    <row r="1" spans="1:2" s="19" customFormat="1" ht="15" customHeight="1">
      <c r="A1" s="303" t="s">
        <v>12</v>
      </c>
      <c r="B1" s="303"/>
    </row>
    <row r="2" spans="1:2" s="19" customFormat="1" ht="15" customHeight="1">
      <c r="A2" s="303" t="s">
        <v>241</v>
      </c>
      <c r="B2" s="303"/>
    </row>
    <row r="3" spans="1:2" s="19" customFormat="1">
      <c r="A3" s="74"/>
      <c r="B3" s="74"/>
    </row>
    <row r="4" spans="1:2" s="19" customFormat="1" ht="9" customHeight="1">
      <c r="A4" s="58"/>
      <c r="B4" s="58"/>
    </row>
    <row r="5" spans="1:2" s="19" customFormat="1" ht="15" customHeight="1">
      <c r="A5" s="134" t="s">
        <v>366</v>
      </c>
      <c r="B5" s="137"/>
    </row>
    <row r="6" spans="1:2" s="19" customFormat="1" ht="15" customHeight="1">
      <c r="A6" s="143" t="s">
        <v>127</v>
      </c>
      <c r="B6" s="137">
        <v>9</v>
      </c>
    </row>
    <row r="7" spans="1:2" s="19" customFormat="1" ht="15" customHeight="1">
      <c r="A7" s="143" t="s">
        <v>128</v>
      </c>
      <c r="B7" s="137">
        <v>5</v>
      </c>
    </row>
    <row r="8" spans="1:2" s="19" customFormat="1" ht="15" customHeight="1">
      <c r="A8" s="134" t="s">
        <v>367</v>
      </c>
      <c r="B8" s="137"/>
    </row>
    <row r="9" spans="1:2" s="19" customFormat="1" ht="15" customHeight="1">
      <c r="A9" s="143" t="s">
        <v>162</v>
      </c>
      <c r="B9" s="137">
        <v>15</v>
      </c>
    </row>
    <row r="10" spans="1:2" s="19" customFormat="1" ht="15" customHeight="1">
      <c r="A10" s="143" t="s">
        <v>163</v>
      </c>
      <c r="B10" s="137">
        <v>5</v>
      </c>
    </row>
    <row r="11" spans="1:2" s="19" customFormat="1" ht="15" customHeight="1">
      <c r="A11" s="144" t="s">
        <v>167</v>
      </c>
      <c r="B11" s="137">
        <v>9</v>
      </c>
    </row>
    <row r="12" spans="1:2" s="19" customFormat="1" ht="15" customHeight="1">
      <c r="A12" s="116" t="s">
        <v>368</v>
      </c>
      <c r="B12" s="116"/>
    </row>
    <row r="13" spans="1:2" s="19" customFormat="1" ht="15" customHeight="1">
      <c r="A13" s="145" t="s">
        <v>159</v>
      </c>
      <c r="B13" s="142">
        <f>SUM(B14:B15)</f>
        <v>30</v>
      </c>
    </row>
    <row r="14" spans="1:2" s="19" customFormat="1" ht="15" customHeight="1">
      <c r="A14" s="146" t="s">
        <v>160</v>
      </c>
      <c r="B14" s="137">
        <v>23</v>
      </c>
    </row>
    <row r="15" spans="1:2" s="19" customFormat="1" ht="15" customHeight="1">
      <c r="A15" s="146" t="s">
        <v>161</v>
      </c>
      <c r="B15" s="137">
        <v>7</v>
      </c>
    </row>
    <row r="16" spans="1:2" s="19" customFormat="1" ht="15" customHeight="1">
      <c r="A16" s="145" t="s">
        <v>66</v>
      </c>
      <c r="B16" s="142">
        <f>SUM(B17:B18)</f>
        <v>18</v>
      </c>
    </row>
    <row r="17" spans="1:2" s="19" customFormat="1" ht="15" customHeight="1">
      <c r="A17" s="146" t="s">
        <v>160</v>
      </c>
      <c r="B17" s="137">
        <v>11</v>
      </c>
    </row>
    <row r="18" spans="1:2" s="19" customFormat="1" ht="15" customHeight="1">
      <c r="A18" s="146" t="s">
        <v>161</v>
      </c>
      <c r="B18" s="137">
        <v>7</v>
      </c>
    </row>
    <row r="19" spans="1:2" s="19" customFormat="1" ht="9" customHeight="1">
      <c r="A19" s="140"/>
      <c r="B19" s="141"/>
    </row>
    <row r="20" spans="1:2" s="19" customFormat="1"/>
    <row r="21" spans="1:2">
      <c r="A21" s="231" t="s">
        <v>273</v>
      </c>
    </row>
  </sheetData>
  <mergeCells count="2">
    <mergeCell ref="A1:B1"/>
    <mergeCell ref="A2:B2"/>
  </mergeCells>
  <phoneticPr fontId="12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D27"/>
  <sheetViews>
    <sheetView zoomScaleNormal="100" workbookViewId="0">
      <selection sqref="A1:D1"/>
    </sheetView>
  </sheetViews>
  <sheetFormatPr baseColWidth="10" defaultColWidth="11.5" defaultRowHeight="13"/>
  <cols>
    <col min="1" max="1" width="48.83203125" style="2" customWidth="1"/>
    <col min="2" max="4" width="13" style="2" customWidth="1"/>
    <col min="5" max="16384" width="11.5" style="2"/>
  </cols>
  <sheetData>
    <row r="1" spans="1:4" ht="15" customHeight="1">
      <c r="A1" s="301" t="s">
        <v>12</v>
      </c>
      <c r="B1" s="301"/>
      <c r="C1" s="301"/>
      <c r="D1" s="301"/>
    </row>
    <row r="2" spans="1:4" ht="15" customHeight="1">
      <c r="A2" s="301" t="s">
        <v>121</v>
      </c>
      <c r="B2" s="301"/>
      <c r="C2" s="301"/>
      <c r="D2" s="301"/>
    </row>
    <row r="3" spans="1:4" ht="15" customHeight="1">
      <c r="A3" s="301" t="s">
        <v>317</v>
      </c>
      <c r="B3" s="301"/>
      <c r="C3" s="301"/>
      <c r="D3" s="301"/>
    </row>
    <row r="4" spans="1:4">
      <c r="A4" s="61"/>
      <c r="B4" s="61"/>
      <c r="C4" s="61"/>
      <c r="D4" s="61"/>
    </row>
    <row r="5" spans="1:4" s="3" customFormat="1" ht="15" customHeight="1">
      <c r="A5" s="162"/>
      <c r="B5" s="163" t="s">
        <v>122</v>
      </c>
      <c r="C5" s="163" t="s">
        <v>123</v>
      </c>
      <c r="D5" s="163" t="s">
        <v>124</v>
      </c>
    </row>
    <row r="6" spans="1:4" s="3" customFormat="1" ht="9" customHeight="1">
      <c r="A6" s="59"/>
      <c r="B6" s="60"/>
      <c r="C6" s="60"/>
      <c r="D6" s="60"/>
    </row>
    <row r="7" spans="1:4" ht="15" customHeight="1">
      <c r="A7" s="62" t="s">
        <v>165</v>
      </c>
      <c r="B7" s="63">
        <f>SUM(B8:B9)</f>
        <v>11402</v>
      </c>
      <c r="C7" s="63">
        <f>SUM(C8:C9)</f>
        <v>18687</v>
      </c>
      <c r="D7" s="63">
        <f>SUM(D8:D9)</f>
        <v>30089</v>
      </c>
    </row>
    <row r="8" spans="1:4" ht="15" customHeight="1">
      <c r="A8" s="68" t="s">
        <v>125</v>
      </c>
      <c r="B8" s="64">
        <v>11274</v>
      </c>
      <c r="C8" s="64">
        <v>18636</v>
      </c>
      <c r="D8" s="64">
        <v>29910</v>
      </c>
    </row>
    <row r="9" spans="1:4" ht="15" customHeight="1">
      <c r="A9" s="68" t="s">
        <v>35</v>
      </c>
      <c r="B9" s="64">
        <v>128</v>
      </c>
      <c r="C9" s="64">
        <v>51</v>
      </c>
      <c r="D9" s="64">
        <v>179</v>
      </c>
    </row>
    <row r="10" spans="1:4" ht="15" customHeight="1">
      <c r="A10" s="62" t="s">
        <v>126</v>
      </c>
      <c r="B10" s="63">
        <f>SUM(B11:B12)</f>
        <v>48237</v>
      </c>
      <c r="C10" s="63">
        <f>SUM(C11:C12)</f>
        <v>164767</v>
      </c>
      <c r="D10" s="63">
        <f>SUM(D11:D12)</f>
        <v>213004</v>
      </c>
    </row>
    <row r="11" spans="1:4" ht="15" customHeight="1">
      <c r="A11" s="68" t="s">
        <v>125</v>
      </c>
      <c r="B11" s="64">
        <v>39090</v>
      </c>
      <c r="C11" s="64">
        <v>139239</v>
      </c>
      <c r="D11" s="64">
        <v>178329</v>
      </c>
    </row>
    <row r="12" spans="1:4" ht="15" customHeight="1">
      <c r="A12" s="68" t="s">
        <v>36</v>
      </c>
      <c r="B12" s="64">
        <v>9147</v>
      </c>
      <c r="C12" s="64">
        <v>25528</v>
      </c>
      <c r="D12" s="64">
        <v>34675</v>
      </c>
    </row>
    <row r="13" spans="1:4" ht="15" customHeight="1">
      <c r="A13" s="273" t="s">
        <v>318</v>
      </c>
      <c r="B13" s="63">
        <v>0</v>
      </c>
      <c r="C13" s="63">
        <v>3</v>
      </c>
      <c r="D13" s="63">
        <v>3</v>
      </c>
    </row>
    <row r="14" spans="1:4" ht="15" customHeight="1">
      <c r="A14" s="62" t="s">
        <v>119</v>
      </c>
      <c r="B14" s="63">
        <f>SUM(B15:B17)</f>
        <v>34464</v>
      </c>
      <c r="C14" s="63">
        <f>SUM(C15:C17)</f>
        <v>78124</v>
      </c>
      <c r="D14" s="63">
        <f>SUM(D15:D17)</f>
        <v>112588</v>
      </c>
    </row>
    <row r="15" spans="1:4" ht="15" customHeight="1">
      <c r="A15" s="68" t="s">
        <v>127</v>
      </c>
      <c r="B15" s="64">
        <v>15475</v>
      </c>
      <c r="C15" s="64">
        <v>36139</v>
      </c>
      <c r="D15" s="64">
        <v>51614</v>
      </c>
    </row>
    <row r="16" spans="1:4" ht="15" customHeight="1">
      <c r="A16" s="68" t="s">
        <v>128</v>
      </c>
      <c r="B16" s="64">
        <v>18271</v>
      </c>
      <c r="C16" s="64">
        <v>40370</v>
      </c>
      <c r="D16" s="64">
        <v>58641</v>
      </c>
    </row>
    <row r="17" spans="1:4" ht="15" customHeight="1">
      <c r="A17" s="69" t="s">
        <v>129</v>
      </c>
      <c r="B17" s="64">
        <v>718</v>
      </c>
      <c r="C17" s="64">
        <v>1615</v>
      </c>
      <c r="D17" s="64">
        <v>2333</v>
      </c>
    </row>
    <row r="18" spans="1:4" ht="15" customHeight="1">
      <c r="A18" s="62" t="s">
        <v>262</v>
      </c>
      <c r="B18" s="63">
        <v>238</v>
      </c>
      <c r="C18" s="63">
        <v>608</v>
      </c>
      <c r="D18" s="63">
        <v>846</v>
      </c>
    </row>
    <row r="19" spans="1:4" ht="9" customHeight="1">
      <c r="A19" s="62"/>
      <c r="B19" s="63"/>
      <c r="C19" s="63"/>
      <c r="D19" s="63"/>
    </row>
    <row r="20" spans="1:4" ht="15" customHeight="1">
      <c r="A20" s="162" t="s">
        <v>130</v>
      </c>
      <c r="B20" s="164">
        <f>SUM(B7,B10,B13,B14,B18)</f>
        <v>94341</v>
      </c>
      <c r="C20" s="164">
        <f>SUM(C7,C10,C13,C14,C18)</f>
        <v>262189</v>
      </c>
      <c r="D20" s="164">
        <f>SUM(D7,D10,D13,D14,D18)</f>
        <v>356530</v>
      </c>
    </row>
    <row r="21" spans="1:4" ht="12.75" customHeight="1">
      <c r="A21" s="59"/>
      <c r="B21" s="59"/>
      <c r="C21" s="59"/>
      <c r="D21" s="64"/>
    </row>
    <row r="22" spans="1:4" ht="12" customHeight="1">
      <c r="A22" s="230" t="s">
        <v>259</v>
      </c>
      <c r="B22" s="59"/>
      <c r="C22" s="59"/>
      <c r="D22" s="64"/>
    </row>
    <row r="23" spans="1:4" ht="12" customHeight="1">
      <c r="A23" s="65"/>
      <c r="B23" s="66"/>
      <c r="C23" s="66"/>
      <c r="D23" s="64"/>
    </row>
    <row r="24" spans="1:4" ht="12" customHeight="1">
      <c r="A24" s="65"/>
      <c r="B24" s="66"/>
      <c r="C24" s="67"/>
      <c r="D24" s="67"/>
    </row>
    <row r="25" spans="1:4" ht="12" customHeight="1">
      <c r="A25" s="18"/>
      <c r="D25" s="4"/>
    </row>
    <row r="26" spans="1:4" ht="12" customHeight="1"/>
    <row r="27" spans="1:4" ht="12" customHeight="1"/>
  </sheetData>
  <mergeCells count="3">
    <mergeCell ref="A2:D2"/>
    <mergeCell ref="A3:D3"/>
    <mergeCell ref="A1:D1"/>
  </mergeCells>
  <phoneticPr fontId="11" type="noConversion"/>
  <printOptions horizontalCentered="1"/>
  <pageMargins left="0.79000000000000015" right="0.79000000000000015" top="0.79000000000000015" bottom="0.79000000000000015" header="0" footer="0"/>
  <pageSetup scale="94" orientation="portrait"/>
  <headerFooter alignWithMargins="0"/>
  <ignoredErrors>
    <ignoredError sqref="B10:C10 B14:C14" formulaRange="1"/>
    <ignoredError sqref="D14 D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zoomScaleNormal="100" workbookViewId="0">
      <selection sqref="A1:B1"/>
    </sheetView>
  </sheetViews>
  <sheetFormatPr baseColWidth="10" defaultRowHeight="13"/>
  <cols>
    <col min="1" max="1" width="50.6640625" customWidth="1"/>
    <col min="2" max="2" width="55.6640625" customWidth="1"/>
  </cols>
  <sheetData>
    <row r="1" spans="1:2" ht="15" customHeight="1">
      <c r="A1" s="300" t="s">
        <v>12</v>
      </c>
      <c r="B1" s="300"/>
    </row>
    <row r="2" spans="1:2" ht="15" customHeight="1">
      <c r="A2" s="300" t="s">
        <v>73</v>
      </c>
      <c r="B2" s="300"/>
    </row>
    <row r="3" spans="1:2" ht="15" customHeight="1">
      <c r="A3" s="300">
        <v>2019</v>
      </c>
      <c r="B3" s="300"/>
    </row>
    <row r="4" spans="1:2" ht="15" customHeight="1">
      <c r="A4" s="72"/>
      <c r="B4" s="72"/>
    </row>
    <row r="5" spans="1:2" ht="9" customHeight="1">
      <c r="A5" s="34"/>
      <c r="B5" s="33"/>
    </row>
    <row r="6" spans="1:2" ht="15" customHeight="1">
      <c r="A6" s="34" t="s">
        <v>74</v>
      </c>
      <c r="B6" s="34" t="s">
        <v>75</v>
      </c>
    </row>
    <row r="7" spans="1:2" ht="15" customHeight="1">
      <c r="A7" s="147" t="s">
        <v>127</v>
      </c>
      <c r="B7" s="149" t="s">
        <v>162</v>
      </c>
    </row>
    <row r="8" spans="1:2" ht="15" customHeight="1">
      <c r="A8" s="148" t="s">
        <v>76</v>
      </c>
      <c r="B8" s="150" t="s">
        <v>85</v>
      </c>
    </row>
    <row r="9" spans="1:2" ht="15" customHeight="1">
      <c r="A9" s="148" t="s">
        <v>77</v>
      </c>
      <c r="B9" s="152" t="s">
        <v>217</v>
      </c>
    </row>
    <row r="10" spans="1:2" ht="15" customHeight="1">
      <c r="A10" s="148" t="s">
        <v>79</v>
      </c>
      <c r="B10" s="150" t="s">
        <v>87</v>
      </c>
    </row>
    <row r="11" spans="1:2" ht="15" customHeight="1">
      <c r="A11" s="148" t="s">
        <v>80</v>
      </c>
      <c r="B11" s="150" t="s">
        <v>89</v>
      </c>
    </row>
    <row r="12" spans="1:2" ht="15" customHeight="1">
      <c r="A12" s="148" t="s">
        <v>82</v>
      </c>
      <c r="B12" s="150" t="s">
        <v>90</v>
      </c>
    </row>
    <row r="13" spans="1:2" ht="15" customHeight="1">
      <c r="A13" s="148" t="s">
        <v>83</v>
      </c>
      <c r="B13" s="150" t="s">
        <v>91</v>
      </c>
    </row>
    <row r="14" spans="1:2" ht="15" customHeight="1">
      <c r="A14" s="148" t="s">
        <v>84</v>
      </c>
      <c r="B14" s="150" t="s">
        <v>93</v>
      </c>
    </row>
    <row r="15" spans="1:2" ht="15" customHeight="1">
      <c r="A15" s="148" t="s">
        <v>86</v>
      </c>
      <c r="B15" s="150" t="s">
        <v>95</v>
      </c>
    </row>
    <row r="16" spans="1:2" ht="15" customHeight="1">
      <c r="A16" s="148" t="s">
        <v>88</v>
      </c>
      <c r="B16" s="150" t="s">
        <v>97</v>
      </c>
    </row>
    <row r="17" spans="1:3" ht="15" customHeight="1">
      <c r="A17" s="147" t="s">
        <v>128</v>
      </c>
      <c r="B17" s="150" t="s">
        <v>99</v>
      </c>
    </row>
    <row r="18" spans="1:3" ht="15" customHeight="1">
      <c r="A18" s="148" t="s">
        <v>92</v>
      </c>
      <c r="B18" s="150" t="s">
        <v>101</v>
      </c>
    </row>
    <row r="19" spans="1:3" ht="15" customHeight="1">
      <c r="A19" s="148" t="s">
        <v>94</v>
      </c>
      <c r="B19" s="190" t="s">
        <v>225</v>
      </c>
    </row>
    <row r="20" spans="1:3" ht="15" customHeight="1">
      <c r="A20" s="148" t="s">
        <v>98</v>
      </c>
      <c r="B20" s="150" t="s">
        <v>102</v>
      </c>
    </row>
    <row r="21" spans="1:3" ht="15" customHeight="1">
      <c r="A21" s="148" t="s">
        <v>100</v>
      </c>
      <c r="B21" s="150" t="s">
        <v>103</v>
      </c>
    </row>
    <row r="22" spans="1:3" ht="15" customHeight="1">
      <c r="A22" s="148" t="s">
        <v>96</v>
      </c>
      <c r="B22" s="150" t="s">
        <v>104</v>
      </c>
    </row>
    <row r="23" spans="1:3" ht="15" customHeight="1">
      <c r="A23" s="33"/>
      <c r="B23" s="149" t="s">
        <v>105</v>
      </c>
    </row>
    <row r="24" spans="1:3" ht="15" customHeight="1">
      <c r="A24" s="33"/>
      <c r="B24" s="150" t="s">
        <v>67</v>
      </c>
    </row>
    <row r="25" spans="1:3" ht="15" customHeight="1">
      <c r="A25" s="33"/>
      <c r="B25" s="150" t="s">
        <v>69</v>
      </c>
    </row>
    <row r="26" spans="1:3" ht="15" customHeight="1">
      <c r="A26" s="33"/>
      <c r="B26" s="150" t="s">
        <v>107</v>
      </c>
    </row>
    <row r="27" spans="1:3" ht="15" customHeight="1">
      <c r="A27" s="33"/>
      <c r="B27" s="150" t="s">
        <v>106</v>
      </c>
    </row>
    <row r="28" spans="1:3" ht="15" customHeight="1">
      <c r="A28" s="33"/>
      <c r="B28" s="151" t="s">
        <v>108</v>
      </c>
    </row>
    <row r="29" spans="1:3" ht="15" customHeight="1">
      <c r="A29" s="33"/>
      <c r="B29" s="149" t="s">
        <v>166</v>
      </c>
    </row>
    <row r="30" spans="1:3" ht="15" customHeight="1">
      <c r="A30" s="33"/>
      <c r="B30" s="150" t="s">
        <v>369</v>
      </c>
    </row>
    <row r="31" spans="1:3" ht="15" customHeight="1">
      <c r="A31" s="33"/>
      <c r="B31" s="150" t="s">
        <v>307</v>
      </c>
      <c r="C31" s="265"/>
    </row>
    <row r="32" spans="1:3" ht="15" customHeight="1">
      <c r="A32" s="33"/>
      <c r="B32" s="150" t="s">
        <v>78</v>
      </c>
      <c r="C32" s="265"/>
    </row>
    <row r="33" spans="1:3" ht="15" customHeight="1">
      <c r="A33" s="33"/>
      <c r="B33" s="150" t="s">
        <v>308</v>
      </c>
      <c r="C33" s="265"/>
    </row>
    <row r="34" spans="1:3" ht="15" customHeight="1">
      <c r="A34" s="33"/>
      <c r="B34" s="151" t="s">
        <v>168</v>
      </c>
      <c r="C34" s="265"/>
    </row>
    <row r="35" spans="1:3" ht="15" customHeight="1">
      <c r="A35" s="33"/>
      <c r="B35" s="150" t="s">
        <v>309</v>
      </c>
      <c r="C35" s="265"/>
    </row>
    <row r="36" spans="1:3" ht="15" customHeight="1">
      <c r="A36" s="33"/>
      <c r="B36" s="152" t="s">
        <v>169</v>
      </c>
      <c r="C36" s="265"/>
    </row>
    <row r="37" spans="1:3" ht="15" customHeight="1">
      <c r="A37" s="33"/>
      <c r="B37" s="152" t="s">
        <v>283</v>
      </c>
      <c r="C37" s="265"/>
    </row>
    <row r="38" spans="1:3" ht="15" customHeight="1">
      <c r="A38" s="33"/>
      <c r="B38" s="150" t="s">
        <v>81</v>
      </c>
      <c r="C38" s="265"/>
    </row>
    <row r="39" spans="1:3" ht="9" customHeight="1">
      <c r="A39" s="74"/>
      <c r="B39" s="74"/>
      <c r="C39" s="265"/>
    </row>
    <row r="40" spans="1:3" ht="12" customHeight="1">
      <c r="B40" s="40"/>
      <c r="C40" s="265"/>
    </row>
    <row r="41" spans="1:3" ht="12" customHeight="1">
      <c r="A41" s="231" t="s">
        <v>273</v>
      </c>
      <c r="B41" s="5"/>
      <c r="C41" s="265"/>
    </row>
    <row r="42" spans="1:3" ht="12" customHeight="1">
      <c r="B42" s="40"/>
      <c r="C42" s="265"/>
    </row>
    <row r="43" spans="1:3" ht="12" customHeight="1">
      <c r="B43" s="40"/>
      <c r="C43" s="265"/>
    </row>
    <row r="44" spans="1:3" ht="12" customHeight="1">
      <c r="B44" s="40"/>
      <c r="C44" s="265"/>
    </row>
    <row r="45" spans="1:3" ht="12" customHeight="1">
      <c r="B45" s="5"/>
      <c r="C45" s="265"/>
    </row>
    <row r="46" spans="1:3" ht="12" customHeight="1">
      <c r="B46" s="5"/>
      <c r="C46" s="265"/>
    </row>
    <row r="47" spans="1:3" ht="12" customHeight="1">
      <c r="B47" s="20"/>
      <c r="C47" s="265"/>
    </row>
    <row r="48" spans="1:3" ht="12" customHeight="1">
      <c r="B48" s="20"/>
      <c r="C48" s="265"/>
    </row>
    <row r="49" spans="1:3" ht="12" customHeight="1">
      <c r="B49" s="20"/>
      <c r="C49" s="265"/>
    </row>
    <row r="50" spans="1:3" ht="12" customHeight="1">
      <c r="B50" s="20"/>
    </row>
    <row r="51" spans="1:3" ht="12" customHeight="1">
      <c r="B51" s="20"/>
    </row>
    <row r="52" spans="1:3" ht="12" customHeight="1">
      <c r="B52" s="20"/>
    </row>
    <row r="53" spans="1:3" ht="12" customHeight="1">
      <c r="B53" s="20"/>
    </row>
    <row r="54" spans="1:3" ht="12" customHeight="1">
      <c r="A54" s="21"/>
      <c r="B54" s="20"/>
    </row>
    <row r="55" spans="1:3" ht="12" customHeight="1">
      <c r="B55" s="20"/>
    </row>
    <row r="56" spans="1:3" ht="12" customHeight="1">
      <c r="B56" s="21"/>
    </row>
    <row r="57" spans="1:3" ht="12" customHeight="1">
      <c r="B57" s="22"/>
    </row>
    <row r="58" spans="1:3" ht="12" customHeight="1"/>
    <row r="59" spans="1:3" ht="12" customHeight="1"/>
    <row r="60" spans="1:3" ht="12" customHeight="1"/>
    <row r="61" spans="1:3" ht="12" customHeight="1"/>
    <row r="62" spans="1:3" ht="12" customHeight="1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zoomScaleNormal="100" workbookViewId="0">
      <selection sqref="A1:B1"/>
    </sheetView>
  </sheetViews>
  <sheetFormatPr baseColWidth="10" defaultRowHeight="13"/>
  <cols>
    <col min="1" max="1" width="60.5" style="33" customWidth="1"/>
    <col min="2" max="2" width="66.83203125" style="33" customWidth="1"/>
    <col min="3" max="16384" width="10.83203125" style="33"/>
  </cols>
  <sheetData>
    <row r="1" spans="1:2" ht="15" customHeight="1">
      <c r="A1" s="300" t="s">
        <v>12</v>
      </c>
      <c r="B1" s="300"/>
    </row>
    <row r="2" spans="1:2" ht="15" customHeight="1">
      <c r="A2" s="300" t="s">
        <v>11</v>
      </c>
      <c r="B2" s="300"/>
    </row>
    <row r="3" spans="1:2" ht="15" customHeight="1">
      <c r="A3" s="300">
        <v>2019</v>
      </c>
      <c r="B3" s="300"/>
    </row>
    <row r="4" spans="1:2">
      <c r="A4" s="72"/>
      <c r="B4" s="72"/>
    </row>
    <row r="5" spans="1:2" ht="9" customHeight="1">
      <c r="A5" s="32"/>
      <c r="B5" s="32"/>
    </row>
    <row r="6" spans="1:2" ht="15" customHeight="1">
      <c r="A6" s="34" t="s">
        <v>109</v>
      </c>
      <c r="B6" s="153" t="s">
        <v>110</v>
      </c>
    </row>
    <row r="7" spans="1:2" ht="15" customHeight="1">
      <c r="A7" s="157" t="s">
        <v>39</v>
      </c>
      <c r="B7" s="160" t="s">
        <v>117</v>
      </c>
    </row>
    <row r="8" spans="1:2" ht="15" customHeight="1">
      <c r="A8" s="157" t="s">
        <v>41</v>
      </c>
      <c r="B8" s="193" t="s">
        <v>171</v>
      </c>
    </row>
    <row r="9" spans="1:2" ht="15" customHeight="1">
      <c r="A9" s="157" t="s">
        <v>43</v>
      </c>
      <c r="B9" s="160" t="s">
        <v>118</v>
      </c>
    </row>
    <row r="10" spans="1:2" ht="15" customHeight="1">
      <c r="A10" s="157" t="s">
        <v>310</v>
      </c>
      <c r="B10" s="160" t="s">
        <v>38</v>
      </c>
    </row>
    <row r="11" spans="1:2" ht="15" customHeight="1">
      <c r="A11" s="157" t="s">
        <v>45</v>
      </c>
      <c r="B11" s="160" t="s">
        <v>40</v>
      </c>
    </row>
    <row r="12" spans="1:2" ht="15" customHeight="1">
      <c r="A12" s="157" t="s">
        <v>27</v>
      </c>
      <c r="B12" s="160" t="s">
        <v>42</v>
      </c>
    </row>
    <row r="13" spans="1:2" ht="15" customHeight="1">
      <c r="A13" s="157" t="s">
        <v>47</v>
      </c>
      <c r="B13" s="160" t="s">
        <v>44</v>
      </c>
    </row>
    <row r="14" spans="1:2" ht="15" customHeight="1">
      <c r="A14" s="157" t="s">
        <v>49</v>
      </c>
      <c r="B14" s="160" t="s">
        <v>46</v>
      </c>
    </row>
    <row r="15" spans="1:2" ht="15" customHeight="1">
      <c r="A15" s="157" t="s">
        <v>207</v>
      </c>
      <c r="B15" s="160" t="s">
        <v>48</v>
      </c>
    </row>
    <row r="16" spans="1:2" ht="15" customHeight="1">
      <c r="A16" s="157" t="s">
        <v>51</v>
      </c>
      <c r="B16" s="161" t="s">
        <v>28</v>
      </c>
    </row>
    <row r="17" spans="1:5" ht="15" customHeight="1">
      <c r="A17" s="157" t="s">
        <v>52</v>
      </c>
      <c r="B17" s="160" t="s">
        <v>50</v>
      </c>
      <c r="C17" s="154"/>
    </row>
    <row r="18" spans="1:5" ht="15" customHeight="1">
      <c r="A18" s="157" t="s">
        <v>54</v>
      </c>
      <c r="B18" s="161" t="s">
        <v>112</v>
      </c>
      <c r="C18" s="154"/>
    </row>
    <row r="19" spans="1:5" ht="15" customHeight="1">
      <c r="A19" s="157" t="s">
        <v>55</v>
      </c>
      <c r="B19" s="192" t="s">
        <v>228</v>
      </c>
      <c r="C19" s="154"/>
    </row>
    <row r="20" spans="1:5" ht="15" customHeight="1">
      <c r="A20" s="157" t="s">
        <v>56</v>
      </c>
      <c r="B20" s="161" t="s">
        <v>114</v>
      </c>
      <c r="C20" s="154"/>
    </row>
    <row r="21" spans="1:5" ht="15" customHeight="1">
      <c r="A21" s="157" t="s">
        <v>57</v>
      </c>
      <c r="B21" s="161" t="s">
        <v>31</v>
      </c>
      <c r="C21" s="154"/>
    </row>
    <row r="22" spans="1:5" ht="15" customHeight="1">
      <c r="A22" s="157" t="s">
        <v>58</v>
      </c>
      <c r="B22" s="236" t="s">
        <v>284</v>
      </c>
      <c r="C22" s="154"/>
    </row>
    <row r="23" spans="1:5" ht="15" customHeight="1">
      <c r="A23" s="191" t="s">
        <v>226</v>
      </c>
      <c r="B23" s="161" t="s">
        <v>30</v>
      </c>
      <c r="C23" s="154"/>
    </row>
    <row r="24" spans="1:5" ht="15" customHeight="1">
      <c r="A24" s="157" t="s">
        <v>59</v>
      </c>
      <c r="B24" s="161" t="s">
        <v>116</v>
      </c>
      <c r="C24" s="154"/>
    </row>
    <row r="25" spans="1:5" ht="15" customHeight="1">
      <c r="A25" s="157" t="s">
        <v>60</v>
      </c>
      <c r="B25" s="161" t="s">
        <v>311</v>
      </c>
      <c r="C25" s="154"/>
      <c r="D25" s="155"/>
      <c r="E25" s="155"/>
    </row>
    <row r="26" spans="1:5" ht="15" customHeight="1">
      <c r="A26" s="157" t="s">
        <v>61</v>
      </c>
      <c r="B26" s="161" t="s">
        <v>371</v>
      </c>
      <c r="D26" s="155"/>
    </row>
    <row r="27" spans="1:5" ht="15" customHeight="1">
      <c r="A27" s="157" t="s">
        <v>62</v>
      </c>
      <c r="B27" s="161" t="s">
        <v>372</v>
      </c>
    </row>
    <row r="28" spans="1:5" ht="15" customHeight="1">
      <c r="A28" s="157" t="s">
        <v>63</v>
      </c>
      <c r="B28" s="159" t="s">
        <v>208</v>
      </c>
      <c r="C28" s="154"/>
    </row>
    <row r="29" spans="1:5" ht="15" customHeight="1">
      <c r="A29" s="202" t="s">
        <v>240</v>
      </c>
      <c r="B29" s="161" t="s">
        <v>172</v>
      </c>
      <c r="C29" s="154"/>
    </row>
    <row r="30" spans="1:5" ht="15" customHeight="1">
      <c r="A30" s="157" t="s">
        <v>111</v>
      </c>
      <c r="B30" s="236" t="s">
        <v>285</v>
      </c>
      <c r="C30" s="154"/>
      <c r="D30" s="155"/>
    </row>
    <row r="31" spans="1:5" ht="15" customHeight="1">
      <c r="A31" s="157" t="s">
        <v>70</v>
      </c>
      <c r="B31" s="161" t="s">
        <v>173</v>
      </c>
      <c r="C31" s="154"/>
      <c r="D31" s="155"/>
    </row>
    <row r="32" spans="1:5" ht="15" customHeight="1">
      <c r="A32" s="158" t="s">
        <v>170</v>
      </c>
      <c r="B32" s="161" t="s">
        <v>53</v>
      </c>
      <c r="C32" s="154"/>
      <c r="D32" s="155"/>
    </row>
    <row r="33" spans="1:2" ht="15" customHeight="1">
      <c r="A33" s="157" t="s">
        <v>113</v>
      </c>
      <c r="B33" s="290"/>
    </row>
    <row r="34" spans="1:2" ht="15" customHeight="1">
      <c r="A34" s="157" t="s">
        <v>115</v>
      </c>
      <c r="B34" s="290"/>
    </row>
    <row r="35" spans="1:2" ht="15" customHeight="1">
      <c r="A35" s="157" t="s">
        <v>29</v>
      </c>
      <c r="B35" s="290"/>
    </row>
    <row r="36" spans="1:2" ht="15" customHeight="1">
      <c r="A36" s="157" t="s">
        <v>4</v>
      </c>
      <c r="B36" s="161"/>
    </row>
    <row r="37" spans="1:2" ht="15" customHeight="1">
      <c r="A37" s="192" t="s">
        <v>227</v>
      </c>
      <c r="B37" s="161"/>
    </row>
    <row r="38" spans="1:2" ht="15" customHeight="1">
      <c r="A38" s="161" t="s">
        <v>370</v>
      </c>
      <c r="B38" s="161"/>
    </row>
    <row r="39" spans="1:2" ht="15" customHeight="1">
      <c r="A39" s="157" t="s">
        <v>64</v>
      </c>
      <c r="B39" s="156"/>
    </row>
    <row r="40" spans="1:2" ht="15" customHeight="1">
      <c r="A40" s="157" t="s">
        <v>65</v>
      </c>
      <c r="B40" s="201"/>
    </row>
    <row r="41" spans="1:2" ht="9" customHeight="1">
      <c r="A41" s="72"/>
      <c r="B41" s="72"/>
    </row>
    <row r="42" spans="1:2">
      <c r="A42" s="46"/>
      <c r="B42" s="232"/>
    </row>
    <row r="43" spans="1:2">
      <c r="A43" s="231" t="s">
        <v>273</v>
      </c>
      <c r="B43" s="232"/>
    </row>
    <row r="44" spans="1:2">
      <c r="A44" s="46"/>
      <c r="B44" s="233"/>
    </row>
    <row r="45" spans="1:2">
      <c r="B45" s="192"/>
    </row>
    <row r="46" spans="1:2">
      <c r="A46" s="46"/>
      <c r="B46" s="161"/>
    </row>
    <row r="47" spans="1:2">
      <c r="A47" s="46"/>
      <c r="B47" s="192"/>
    </row>
    <row r="48" spans="1:2">
      <c r="A48" s="46"/>
      <c r="B48" s="161"/>
    </row>
    <row r="49" spans="1:2">
      <c r="A49" s="46"/>
      <c r="B49" s="161"/>
    </row>
    <row r="50" spans="1:2">
      <c r="A50" s="234"/>
      <c r="B50" s="161"/>
    </row>
    <row r="51" spans="1:2">
      <c r="A51" s="47"/>
      <c r="B51" s="161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"/>
  <sheetViews>
    <sheetView workbookViewId="0">
      <selection sqref="A1:B1"/>
    </sheetView>
  </sheetViews>
  <sheetFormatPr baseColWidth="10" defaultRowHeight="13"/>
  <cols>
    <col min="1" max="1" width="51.1640625" style="1" customWidth="1"/>
    <col min="2" max="2" width="11.5" style="26" customWidth="1"/>
  </cols>
  <sheetData>
    <row r="1" spans="1:4" ht="15" customHeight="1">
      <c r="A1" s="300" t="s">
        <v>12</v>
      </c>
      <c r="B1" s="300"/>
    </row>
    <row r="2" spans="1:4" ht="15" customHeight="1">
      <c r="A2" s="300" t="s">
        <v>319</v>
      </c>
      <c r="B2" s="300"/>
    </row>
    <row r="3" spans="1:4">
      <c r="A3" s="70"/>
      <c r="B3" s="71"/>
    </row>
    <row r="4" spans="1:4" ht="9" customHeight="1">
      <c r="A4" s="15"/>
      <c r="B4" s="9"/>
    </row>
    <row r="5" spans="1:4" ht="15" customHeight="1">
      <c r="A5" s="188" t="s">
        <v>126</v>
      </c>
      <c r="B5" s="45">
        <v>32126</v>
      </c>
    </row>
    <row r="6" spans="1:4" ht="15" customHeight="1">
      <c r="A6" s="119" t="s">
        <v>244</v>
      </c>
      <c r="B6" s="45">
        <v>7</v>
      </c>
    </row>
    <row r="7" spans="1:4" ht="15" customHeight="1">
      <c r="A7" s="52" t="s">
        <v>119</v>
      </c>
      <c r="B7" s="46">
        <v>29053</v>
      </c>
    </row>
    <row r="8" spans="1:4" ht="9" customHeight="1">
      <c r="A8" s="26"/>
      <c r="B8" s="30"/>
    </row>
    <row r="9" spans="1:4" ht="15" customHeight="1">
      <c r="A9" s="56" t="s">
        <v>130</v>
      </c>
      <c r="B9" s="57">
        <f>SUM(B5:B8)</f>
        <v>61186</v>
      </c>
    </row>
    <row r="10" spans="1:4">
      <c r="A10" s="26"/>
    </row>
    <row r="11" spans="1:4" s="2" customFormat="1" ht="12" customHeight="1">
      <c r="A11" s="231" t="s">
        <v>260</v>
      </c>
      <c r="B11" s="59"/>
      <c r="C11" s="59"/>
      <c r="D11" s="64"/>
    </row>
    <row r="12" spans="1:4" s="2" customFormat="1" ht="12" customHeight="1">
      <c r="A12" s="230"/>
      <c r="B12" s="59"/>
      <c r="C12" s="59"/>
      <c r="D12" s="64"/>
    </row>
    <row r="13" spans="1:4" ht="15" customHeight="1">
      <c r="A13" s="300" t="s">
        <v>12</v>
      </c>
      <c r="B13" s="300"/>
    </row>
    <row r="14" spans="1:4" ht="15" customHeight="1">
      <c r="A14" s="300" t="s">
        <v>320</v>
      </c>
      <c r="B14" s="300"/>
    </row>
    <row r="15" spans="1:4" ht="15" customHeight="1">
      <c r="A15" s="300">
        <v>2018</v>
      </c>
      <c r="B15" s="300"/>
    </row>
    <row r="16" spans="1:4">
      <c r="A16" s="72"/>
      <c r="B16" s="72"/>
    </row>
    <row r="17" spans="1:2" ht="9" customHeight="1">
      <c r="A17" s="25"/>
      <c r="B17" s="27"/>
    </row>
    <row r="18" spans="1:2" ht="15" customHeight="1">
      <c r="A18" s="52" t="s">
        <v>301</v>
      </c>
      <c r="B18" s="46">
        <v>5630</v>
      </c>
    </row>
    <row r="19" spans="1:2" ht="15" customHeight="1">
      <c r="A19" s="52" t="s">
        <v>131</v>
      </c>
      <c r="B19" s="46">
        <v>3345</v>
      </c>
    </row>
    <row r="20" spans="1:2" ht="15" customHeight="1">
      <c r="A20" s="52" t="s">
        <v>120</v>
      </c>
      <c r="B20" s="46">
        <v>975</v>
      </c>
    </row>
    <row r="21" spans="1:2" ht="9" customHeight="1">
      <c r="A21" s="13"/>
      <c r="B21" s="297"/>
    </row>
    <row r="22" spans="1:2" s="19" customFormat="1" ht="15" customHeight="1">
      <c r="A22" s="54" t="s">
        <v>130</v>
      </c>
      <c r="B22" s="55">
        <f>SUM(B18:B21)</f>
        <v>9950</v>
      </c>
    </row>
    <row r="23" spans="1:2">
      <c r="A23" s="8"/>
      <c r="B23" s="31"/>
    </row>
    <row r="24" spans="1:2">
      <c r="A24" s="231" t="s">
        <v>261</v>
      </c>
      <c r="B24" s="31"/>
    </row>
    <row r="25" spans="1:2">
      <c r="A25" s="231"/>
      <c r="B25" s="31"/>
    </row>
    <row r="26" spans="1:2" ht="15" customHeight="1">
      <c r="A26" s="300" t="s">
        <v>12</v>
      </c>
      <c r="B26" s="300"/>
    </row>
    <row r="27" spans="1:2" ht="15" customHeight="1">
      <c r="A27" s="300" t="s">
        <v>1</v>
      </c>
      <c r="B27" s="300"/>
    </row>
    <row r="28" spans="1:2" ht="15" customHeight="1">
      <c r="A28" s="300">
        <v>2018</v>
      </c>
      <c r="B28" s="300"/>
    </row>
    <row r="29" spans="1:2">
      <c r="A29" s="72"/>
      <c r="B29" s="73"/>
    </row>
    <row r="30" spans="1:2" ht="9" customHeight="1">
      <c r="A30" s="44"/>
      <c r="B30" s="44"/>
    </row>
    <row r="31" spans="1:2" ht="15" customHeight="1">
      <c r="A31" s="116" t="s">
        <v>126</v>
      </c>
      <c r="B31" s="139">
        <f>SUM(B32:B42)</f>
        <v>23805</v>
      </c>
    </row>
    <row r="32" spans="1:2" ht="15" customHeight="1">
      <c r="A32" s="41" t="s">
        <v>234</v>
      </c>
      <c r="B32" s="45">
        <v>7030</v>
      </c>
    </row>
    <row r="33" spans="1:2" ht="15" customHeight="1">
      <c r="A33" s="41" t="s">
        <v>219</v>
      </c>
      <c r="B33" s="45">
        <v>6247</v>
      </c>
    </row>
    <row r="34" spans="1:2" ht="15" customHeight="1">
      <c r="A34" s="41" t="s">
        <v>229</v>
      </c>
      <c r="B34" s="45">
        <v>4537</v>
      </c>
    </row>
    <row r="35" spans="1:2" ht="15" customHeight="1">
      <c r="A35" s="41" t="s">
        <v>231</v>
      </c>
      <c r="B35" s="45">
        <v>2024</v>
      </c>
    </row>
    <row r="36" spans="1:2" ht="15" customHeight="1">
      <c r="A36" s="41" t="s">
        <v>230</v>
      </c>
      <c r="B36" s="45">
        <v>1176</v>
      </c>
    </row>
    <row r="37" spans="1:2" ht="15" customHeight="1">
      <c r="A37" s="41" t="s">
        <v>245</v>
      </c>
      <c r="B37" s="45">
        <v>1032</v>
      </c>
    </row>
    <row r="38" spans="1:2" ht="15" customHeight="1">
      <c r="A38" s="41" t="s">
        <v>235</v>
      </c>
      <c r="B38" s="45">
        <v>616</v>
      </c>
    </row>
    <row r="39" spans="1:2" ht="15" customHeight="1">
      <c r="A39" s="41" t="s">
        <v>233</v>
      </c>
      <c r="B39" s="45">
        <v>334</v>
      </c>
    </row>
    <row r="40" spans="1:2" ht="15" customHeight="1">
      <c r="A40" s="41" t="s">
        <v>236</v>
      </c>
      <c r="B40" s="45">
        <v>238</v>
      </c>
    </row>
    <row r="41" spans="1:2" ht="15" customHeight="1">
      <c r="A41" s="41" t="s">
        <v>232</v>
      </c>
      <c r="B41" s="45">
        <v>126</v>
      </c>
    </row>
    <row r="42" spans="1:2" ht="15" customHeight="1">
      <c r="A42" s="41" t="s">
        <v>237</v>
      </c>
      <c r="B42" s="45">
        <v>445</v>
      </c>
    </row>
    <row r="43" spans="1:2" ht="15" customHeight="1">
      <c r="A43" s="207" t="s">
        <v>244</v>
      </c>
      <c r="B43" s="139">
        <v>38</v>
      </c>
    </row>
    <row r="44" spans="1:2" ht="9" customHeight="1">
      <c r="A44" s="291"/>
      <c r="B44" s="116"/>
    </row>
    <row r="45" spans="1:2" s="19" customFormat="1" ht="15" customHeight="1">
      <c r="A45" s="54" t="s">
        <v>130</v>
      </c>
      <c r="B45" s="55">
        <f>B31+B43</f>
        <v>23843</v>
      </c>
    </row>
    <row r="46" spans="1:2">
      <c r="A46" s="44"/>
      <c r="B46" s="45"/>
    </row>
    <row r="47" spans="1:2">
      <c r="A47" s="231" t="s">
        <v>261</v>
      </c>
      <c r="B47" s="31"/>
    </row>
    <row r="48" spans="1:2">
      <c r="A48" s="231"/>
      <c r="B48" s="31"/>
    </row>
    <row r="49" spans="1:2" ht="15" customHeight="1">
      <c r="A49" s="300" t="s">
        <v>12</v>
      </c>
      <c r="B49" s="300"/>
    </row>
    <row r="50" spans="1:2" ht="15" customHeight="1">
      <c r="A50" s="300" t="s">
        <v>321</v>
      </c>
      <c r="B50" s="300"/>
    </row>
    <row r="51" spans="1:2">
      <c r="A51" s="72"/>
      <c r="B51" s="73"/>
    </row>
    <row r="52" spans="1:2" ht="9" customHeight="1">
      <c r="A52" s="44"/>
      <c r="B52" s="45"/>
    </row>
    <row r="53" spans="1:2" ht="15" customHeight="1">
      <c r="A53" s="116" t="s">
        <v>126</v>
      </c>
      <c r="B53" s="139">
        <f>SUM(B54:B64)</f>
        <v>23201</v>
      </c>
    </row>
    <row r="54" spans="1:2" ht="15" customHeight="1">
      <c r="A54" s="235" t="s">
        <v>234</v>
      </c>
      <c r="B54" s="206">
        <v>6734</v>
      </c>
    </row>
    <row r="55" spans="1:2" ht="15" customHeight="1">
      <c r="A55" s="235" t="s">
        <v>219</v>
      </c>
      <c r="B55" s="206">
        <v>6102</v>
      </c>
    </row>
    <row r="56" spans="1:2" ht="15" customHeight="1">
      <c r="A56" s="235" t="s">
        <v>229</v>
      </c>
      <c r="B56" s="206">
        <v>4538</v>
      </c>
    </row>
    <row r="57" spans="1:2" ht="15" customHeight="1">
      <c r="A57" s="235" t="s">
        <v>231</v>
      </c>
      <c r="B57" s="206">
        <v>1984</v>
      </c>
    </row>
    <row r="58" spans="1:2" ht="15" customHeight="1">
      <c r="A58" s="235" t="s">
        <v>230</v>
      </c>
      <c r="B58" s="206">
        <v>1150</v>
      </c>
    </row>
    <row r="59" spans="1:2" ht="15" customHeight="1">
      <c r="A59" s="235" t="s">
        <v>245</v>
      </c>
      <c r="B59" s="206">
        <v>1028</v>
      </c>
    </row>
    <row r="60" spans="1:2" ht="15" customHeight="1">
      <c r="A60" s="235" t="s">
        <v>235</v>
      </c>
      <c r="B60" s="206">
        <v>581</v>
      </c>
    </row>
    <row r="61" spans="1:2" ht="15" customHeight="1">
      <c r="A61" s="235" t="s">
        <v>233</v>
      </c>
      <c r="B61" s="206">
        <v>325</v>
      </c>
    </row>
    <row r="62" spans="1:2" ht="15" customHeight="1">
      <c r="A62" s="235" t="s">
        <v>236</v>
      </c>
      <c r="B62" s="206">
        <v>224</v>
      </c>
    </row>
    <row r="63" spans="1:2" ht="15" customHeight="1">
      <c r="A63" s="235" t="s">
        <v>232</v>
      </c>
      <c r="B63" s="206">
        <v>122</v>
      </c>
    </row>
    <row r="64" spans="1:2" ht="15" customHeight="1">
      <c r="A64" s="235" t="s">
        <v>237</v>
      </c>
      <c r="B64" s="206">
        <v>413</v>
      </c>
    </row>
    <row r="65" spans="1:2" ht="15" customHeight="1">
      <c r="A65" s="208" t="s">
        <v>244</v>
      </c>
      <c r="B65" s="139">
        <f>SUM(B66:B69)</f>
        <v>37</v>
      </c>
    </row>
    <row r="66" spans="1:2" ht="15" customHeight="1">
      <c r="A66" s="205" t="s">
        <v>229</v>
      </c>
      <c r="B66" s="9">
        <v>31</v>
      </c>
    </row>
    <row r="67" spans="1:2" ht="15" customHeight="1">
      <c r="A67" s="205" t="s">
        <v>219</v>
      </c>
      <c r="B67" s="9">
        <v>2</v>
      </c>
    </row>
    <row r="68" spans="1:2" ht="15" customHeight="1">
      <c r="A68" s="205" t="s">
        <v>230</v>
      </c>
      <c r="B68" s="9">
        <v>2</v>
      </c>
    </row>
    <row r="69" spans="1:2" ht="15" customHeight="1">
      <c r="A69" s="205" t="s">
        <v>233</v>
      </c>
      <c r="B69" s="9">
        <v>2</v>
      </c>
    </row>
    <row r="70" spans="1:2" ht="9" customHeight="1">
      <c r="A70" s="291"/>
      <c r="B70" s="291"/>
    </row>
    <row r="71" spans="1:2" s="19" customFormat="1" ht="15" customHeight="1">
      <c r="A71" s="54" t="s">
        <v>130</v>
      </c>
      <c r="B71" s="55">
        <f>B53+B65</f>
        <v>23238</v>
      </c>
    </row>
    <row r="72" spans="1:2" ht="12.75" customHeight="1">
      <c r="B72" s="30"/>
    </row>
    <row r="73" spans="1:2">
      <c r="A73" s="231" t="s">
        <v>274</v>
      </c>
      <c r="B73" s="30"/>
    </row>
    <row r="74" spans="1:2">
      <c r="B74" s="30"/>
    </row>
    <row r="75" spans="1:2">
      <c r="B75" s="30"/>
    </row>
    <row r="76" spans="1:2">
      <c r="B76" s="30"/>
    </row>
    <row r="77" spans="1:2">
      <c r="B77" s="30"/>
    </row>
    <row r="78" spans="1:2">
      <c r="B78" s="30"/>
    </row>
    <row r="79" spans="1:2">
      <c r="B79" s="30"/>
    </row>
    <row r="80" spans="1:2">
      <c r="B80" s="30"/>
    </row>
    <row r="81" spans="2:2">
      <c r="B81" s="30"/>
    </row>
    <row r="82" spans="2:2">
      <c r="B82" s="30"/>
    </row>
    <row r="83" spans="2:2">
      <c r="B83" s="30"/>
    </row>
    <row r="84" spans="2:2">
      <c r="B84" s="30"/>
    </row>
    <row r="85" spans="2:2">
      <c r="B85" s="30"/>
    </row>
    <row r="86" spans="2:2">
      <c r="B86" s="30"/>
    </row>
    <row r="87" spans="2:2">
      <c r="B87" s="30"/>
    </row>
    <row r="88" spans="2:2">
      <c r="B88" s="30"/>
    </row>
    <row r="89" spans="2:2">
      <c r="B89" s="30"/>
    </row>
    <row r="90" spans="2:2">
      <c r="B90" s="30"/>
    </row>
    <row r="91" spans="2:2">
      <c r="B91" s="30"/>
    </row>
    <row r="92" spans="2:2">
      <c r="B92" s="30"/>
    </row>
    <row r="93" spans="2:2">
      <c r="B93" s="30"/>
    </row>
    <row r="94" spans="2:2">
      <c r="B94" s="30"/>
    </row>
    <row r="95" spans="2:2">
      <c r="B95" s="30"/>
    </row>
    <row r="96" spans="2:2">
      <c r="B96" s="30"/>
    </row>
    <row r="97" spans="2:2">
      <c r="B97" s="30"/>
    </row>
    <row r="98" spans="2:2">
      <c r="B98" s="30"/>
    </row>
    <row r="99" spans="2:2">
      <c r="B99" s="30"/>
    </row>
    <row r="100" spans="2:2">
      <c r="B100" s="30"/>
    </row>
  </sheetData>
  <mergeCells count="10">
    <mergeCell ref="A1:B1"/>
    <mergeCell ref="A50:B50"/>
    <mergeCell ref="A49:B49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sqref="A1:B1"/>
    </sheetView>
  </sheetViews>
  <sheetFormatPr baseColWidth="10" defaultRowHeight="13"/>
  <cols>
    <col min="1" max="1" width="33.5" style="33" customWidth="1"/>
    <col min="2" max="3" width="11.33203125" style="33" customWidth="1"/>
    <col min="4" max="16384" width="10.83203125" style="33"/>
  </cols>
  <sheetData>
    <row r="1" spans="1:9" ht="15" customHeight="1">
      <c r="A1" s="300" t="s">
        <v>12</v>
      </c>
      <c r="B1" s="300"/>
    </row>
    <row r="2" spans="1:9" ht="15" customHeight="1">
      <c r="A2" s="300" t="s">
        <v>322</v>
      </c>
      <c r="B2" s="300"/>
      <c r="C2" s="34"/>
      <c r="D2" s="34"/>
    </row>
    <row r="3" spans="1:9">
      <c r="A3" s="72"/>
      <c r="B3" s="72"/>
      <c r="C3" s="34"/>
      <c r="D3" s="34"/>
    </row>
    <row r="4" spans="1:9" ht="9" customHeight="1">
      <c r="A4" s="32"/>
      <c r="B4" s="32"/>
      <c r="C4" s="32"/>
      <c r="D4" s="32"/>
    </row>
    <row r="5" spans="1:9" ht="15" customHeight="1">
      <c r="A5" s="34" t="s">
        <v>19</v>
      </c>
      <c r="B5" s="34">
        <v>41</v>
      </c>
      <c r="C5" s="34"/>
      <c r="G5" s="35"/>
      <c r="H5" s="35"/>
      <c r="I5" s="35"/>
    </row>
    <row r="6" spans="1:9" ht="15" customHeight="1">
      <c r="A6" s="34" t="s">
        <v>2</v>
      </c>
      <c r="B6" s="34">
        <f>SUM(B7:B8)</f>
        <v>92</v>
      </c>
      <c r="C6" s="34"/>
      <c r="G6" s="35"/>
      <c r="H6" s="35"/>
      <c r="I6" s="35"/>
    </row>
    <row r="7" spans="1:9" ht="15" customHeight="1">
      <c r="A7" s="36" t="s">
        <v>120</v>
      </c>
      <c r="B7" s="33">
        <v>36</v>
      </c>
      <c r="G7" s="35"/>
      <c r="H7" s="35"/>
      <c r="I7" s="35"/>
    </row>
    <row r="8" spans="1:9" ht="15" customHeight="1">
      <c r="A8" s="36" t="s">
        <v>3</v>
      </c>
      <c r="B8" s="33">
        <v>56</v>
      </c>
      <c r="G8" s="35"/>
      <c r="H8" s="35"/>
      <c r="I8" s="35"/>
    </row>
    <row r="9" spans="1:9" ht="15" customHeight="1">
      <c r="A9" s="34" t="s">
        <v>17</v>
      </c>
      <c r="B9" s="34">
        <v>42</v>
      </c>
    </row>
    <row r="10" spans="1:9" s="42" customFormat="1" ht="15" customHeight="1">
      <c r="A10" s="41" t="s">
        <v>18</v>
      </c>
      <c r="B10" s="42">
        <v>262</v>
      </c>
    </row>
    <row r="11" spans="1:9" ht="15" customHeight="1">
      <c r="A11" s="38" t="s">
        <v>242</v>
      </c>
      <c r="B11" s="38">
        <v>128</v>
      </c>
      <c r="C11" s="37"/>
    </row>
    <row r="12" spans="1:9" ht="15" customHeight="1">
      <c r="A12" s="202" t="s">
        <v>243</v>
      </c>
      <c r="B12" s="203">
        <v>231</v>
      </c>
      <c r="C12" s="37"/>
    </row>
    <row r="13" spans="1:9" ht="15" customHeight="1">
      <c r="A13" s="34" t="s">
        <v>220</v>
      </c>
      <c r="B13" s="34">
        <v>37</v>
      </c>
      <c r="C13" s="37"/>
    </row>
    <row r="14" spans="1:9" ht="15" customHeight="1">
      <c r="A14" s="34" t="s">
        <v>119</v>
      </c>
      <c r="B14" s="34">
        <v>3</v>
      </c>
      <c r="C14" s="37"/>
    </row>
    <row r="15" spans="1:9" ht="9" customHeight="1">
      <c r="A15" s="74"/>
      <c r="B15" s="74"/>
    </row>
    <row r="17" spans="1:1">
      <c r="A17" s="231" t="s">
        <v>263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C1"/>
    </sheetView>
  </sheetViews>
  <sheetFormatPr baseColWidth="10" defaultRowHeight="13"/>
  <cols>
    <col min="1" max="1" width="27.5" customWidth="1"/>
    <col min="2" max="2" width="12.1640625" customWidth="1"/>
    <col min="3" max="3" width="11.83203125" customWidth="1"/>
  </cols>
  <sheetData>
    <row r="1" spans="1:3" s="33" customFormat="1" ht="15" customHeight="1">
      <c r="A1" s="300" t="s">
        <v>12</v>
      </c>
      <c r="B1" s="300"/>
      <c r="C1" s="300"/>
    </row>
    <row r="2" spans="1:3" s="33" customFormat="1" ht="15" customHeight="1">
      <c r="A2" s="300" t="s">
        <v>323</v>
      </c>
      <c r="B2" s="300"/>
      <c r="C2" s="300"/>
    </row>
    <row r="3" spans="1:3" s="33" customFormat="1">
      <c r="A3" s="32"/>
      <c r="B3" s="32"/>
      <c r="C3" s="32"/>
    </row>
    <row r="4" spans="1:3" s="33" customFormat="1" ht="15" customHeight="1">
      <c r="A4" s="75"/>
      <c r="B4" s="76" t="s">
        <v>20</v>
      </c>
      <c r="C4" s="76" t="s">
        <v>21</v>
      </c>
    </row>
    <row r="5" spans="1:3" s="33" customFormat="1" ht="9" customHeight="1">
      <c r="A5" s="37"/>
      <c r="B5" s="37"/>
    </row>
    <row r="6" spans="1:3" s="33" customFormat="1" ht="15" customHeight="1">
      <c r="A6" s="266" t="s">
        <v>324</v>
      </c>
      <c r="B6" s="46">
        <v>75</v>
      </c>
      <c r="C6" s="39">
        <v>5678</v>
      </c>
    </row>
    <row r="7" spans="1:3" s="33" customFormat="1" ht="15" customHeight="1">
      <c r="A7" s="266" t="s">
        <v>137</v>
      </c>
      <c r="B7" s="46">
        <v>666</v>
      </c>
      <c r="C7" s="39">
        <v>52044</v>
      </c>
    </row>
    <row r="8" spans="1:3" s="33" customFormat="1" ht="15" customHeight="1">
      <c r="A8" s="266" t="s">
        <v>325</v>
      </c>
      <c r="B8" s="46">
        <v>66</v>
      </c>
      <c r="C8" s="39">
        <v>47320</v>
      </c>
    </row>
    <row r="9" spans="1:3" s="33" customFormat="1" ht="15" customHeight="1">
      <c r="A9" s="266" t="s">
        <v>138</v>
      </c>
      <c r="B9" s="46">
        <v>4945</v>
      </c>
      <c r="C9" s="39">
        <v>117459</v>
      </c>
    </row>
    <row r="10" spans="1:3" s="33" customFormat="1" ht="15" customHeight="1">
      <c r="A10" s="266" t="s">
        <v>221</v>
      </c>
      <c r="B10" s="46">
        <v>918</v>
      </c>
      <c r="C10" s="39">
        <v>71275</v>
      </c>
    </row>
    <row r="11" spans="1:3" s="33" customFormat="1" ht="15" customHeight="1">
      <c r="A11" s="266" t="s">
        <v>326</v>
      </c>
      <c r="B11" s="46">
        <v>53</v>
      </c>
      <c r="C11" s="39">
        <v>3560</v>
      </c>
    </row>
    <row r="12" spans="1:3" s="33" customFormat="1" ht="15" customHeight="1">
      <c r="A12" s="266" t="s">
        <v>327</v>
      </c>
      <c r="B12" s="46">
        <v>85</v>
      </c>
      <c r="C12" s="39">
        <v>11462</v>
      </c>
    </row>
    <row r="13" spans="1:3" s="33" customFormat="1" ht="15" customHeight="1">
      <c r="A13" s="266" t="s">
        <v>328</v>
      </c>
      <c r="B13" s="46">
        <v>87</v>
      </c>
      <c r="C13" s="39">
        <v>35168</v>
      </c>
    </row>
    <row r="14" spans="1:3" s="33" customFormat="1" ht="15" customHeight="1">
      <c r="A14" s="266" t="s">
        <v>329</v>
      </c>
      <c r="B14" s="46">
        <v>12</v>
      </c>
      <c r="C14" s="39">
        <v>6856</v>
      </c>
    </row>
    <row r="15" spans="1:3" s="33" customFormat="1" ht="15" customHeight="1">
      <c r="A15" s="266" t="s">
        <v>330</v>
      </c>
      <c r="B15" s="46">
        <v>90</v>
      </c>
      <c r="C15" s="46">
        <v>134659</v>
      </c>
    </row>
    <row r="16" spans="1:3" s="33" customFormat="1" ht="15" customHeight="1">
      <c r="A16" s="266" t="s">
        <v>0</v>
      </c>
      <c r="B16" s="46">
        <v>470</v>
      </c>
      <c r="C16" s="46">
        <v>43910</v>
      </c>
    </row>
    <row r="17" spans="1:3" s="33" customFormat="1" ht="15" customHeight="1">
      <c r="A17" s="266" t="s">
        <v>331</v>
      </c>
      <c r="B17" s="46">
        <v>150</v>
      </c>
      <c r="C17" s="46">
        <v>6360</v>
      </c>
    </row>
    <row r="18" spans="1:3" s="33" customFormat="1" ht="15" customHeight="1">
      <c r="A18" s="266" t="s">
        <v>332</v>
      </c>
      <c r="B18" s="46">
        <v>33</v>
      </c>
      <c r="C18" s="46">
        <v>3950</v>
      </c>
    </row>
    <row r="19" spans="1:3" s="33" customFormat="1" ht="15" customHeight="1">
      <c r="A19" s="266" t="s">
        <v>136</v>
      </c>
      <c r="B19" s="46">
        <v>884</v>
      </c>
      <c r="C19" s="46">
        <v>25923</v>
      </c>
    </row>
    <row r="20" spans="1:3" s="33" customFormat="1" ht="15" customHeight="1">
      <c r="A20" s="267" t="s">
        <v>222</v>
      </c>
      <c r="B20" s="183">
        <v>315</v>
      </c>
      <c r="C20" s="46">
        <v>78806</v>
      </c>
    </row>
    <row r="21" spans="1:3" s="33" customFormat="1" ht="9" customHeight="1">
      <c r="A21" s="37"/>
      <c r="B21" s="46"/>
      <c r="C21" s="46"/>
    </row>
    <row r="22" spans="1:3" s="58" customFormat="1" ht="15" customHeight="1">
      <c r="A22" s="54" t="s">
        <v>130</v>
      </c>
      <c r="B22" s="55">
        <f>SUM(B6:B20)</f>
        <v>8849</v>
      </c>
      <c r="C22" s="55">
        <f>SUM(C6:C20)</f>
        <v>644430</v>
      </c>
    </row>
    <row r="23" spans="1:3" s="33" customFormat="1" ht="15" customHeight="1">
      <c r="A23" s="37"/>
      <c r="B23" s="37"/>
    </row>
    <row r="24" spans="1:3" s="33" customFormat="1" ht="15" customHeight="1">
      <c r="A24" s="231" t="s">
        <v>264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sqref="A1:B1"/>
    </sheetView>
  </sheetViews>
  <sheetFormatPr baseColWidth="10" defaultRowHeight="13"/>
  <cols>
    <col min="1" max="1" width="51.1640625" style="33" customWidth="1"/>
    <col min="2" max="2" width="13.83203125" style="33" customWidth="1"/>
    <col min="3" max="16384" width="10.83203125" style="33"/>
  </cols>
  <sheetData>
    <row r="1" spans="1:2" ht="15" customHeight="1">
      <c r="A1" s="300" t="s">
        <v>12</v>
      </c>
      <c r="B1" s="300"/>
    </row>
    <row r="2" spans="1:2" ht="15" customHeight="1">
      <c r="A2" s="300" t="s">
        <v>333</v>
      </c>
      <c r="B2" s="300"/>
    </row>
    <row r="3" spans="1:2">
      <c r="A3" s="77"/>
      <c r="B3" s="77"/>
    </row>
    <row r="4" spans="1:2" ht="15" customHeight="1">
      <c r="A4" s="80" t="s">
        <v>7</v>
      </c>
      <c r="B4" s="81" t="s">
        <v>139</v>
      </c>
    </row>
    <row r="5" spans="1:2" ht="9" customHeight="1">
      <c r="A5" s="78"/>
      <c r="B5" s="78"/>
    </row>
    <row r="6" spans="1:2" ht="15" customHeight="1">
      <c r="A6" s="268" t="s">
        <v>8</v>
      </c>
      <c r="B6" s="79">
        <v>812</v>
      </c>
    </row>
    <row r="7" spans="1:2" ht="15" customHeight="1">
      <c r="A7" s="268" t="s">
        <v>9</v>
      </c>
      <c r="B7" s="79">
        <v>2201</v>
      </c>
    </row>
    <row r="8" spans="1:2" ht="15" customHeight="1">
      <c r="A8" s="268" t="s">
        <v>162</v>
      </c>
      <c r="B8" s="79">
        <v>1224</v>
      </c>
    </row>
    <row r="9" spans="1:2" ht="15" customHeight="1">
      <c r="A9" s="268" t="s">
        <v>105</v>
      </c>
      <c r="B9" s="79">
        <v>468</v>
      </c>
    </row>
    <row r="10" spans="1:2" ht="15" customHeight="1">
      <c r="A10" s="268" t="s">
        <v>164</v>
      </c>
      <c r="B10" s="79">
        <v>21</v>
      </c>
    </row>
    <row r="11" spans="1:2" ht="15" customHeight="1">
      <c r="A11" s="268" t="s">
        <v>127</v>
      </c>
      <c r="B11" s="79">
        <v>5</v>
      </c>
    </row>
    <row r="12" spans="1:2" ht="15" customHeight="1">
      <c r="A12" s="268" t="s">
        <v>128</v>
      </c>
      <c r="B12" s="79">
        <v>4</v>
      </c>
    </row>
    <row r="13" spans="1:2" ht="15" customHeight="1">
      <c r="A13" s="268" t="s">
        <v>6</v>
      </c>
      <c r="B13" s="79">
        <v>77</v>
      </c>
    </row>
    <row r="14" spans="1:2" ht="9" customHeight="1"/>
    <row r="15" spans="1:2" ht="15" customHeight="1">
      <c r="A15" s="82" t="s">
        <v>130</v>
      </c>
      <c r="B15" s="83">
        <f>SUM(B6:B13)</f>
        <v>4812</v>
      </c>
    </row>
    <row r="17" spans="1:2">
      <c r="A17" s="231" t="s">
        <v>265</v>
      </c>
      <c r="B17" s="237"/>
    </row>
    <row r="18" spans="1:2">
      <c r="A18" s="78"/>
      <c r="B18" s="237"/>
    </row>
    <row r="19" spans="1:2">
      <c r="A19" s="78"/>
      <c r="B19" s="237"/>
    </row>
    <row r="20" spans="1:2">
      <c r="A20" s="78"/>
      <c r="B20" s="237"/>
    </row>
    <row r="21" spans="1:2">
      <c r="A21" s="78"/>
      <c r="B21" s="237"/>
    </row>
    <row r="22" spans="1:2">
      <c r="A22" s="78"/>
      <c r="B22" s="237"/>
    </row>
    <row r="23" spans="1:2">
      <c r="A23" s="78"/>
      <c r="B23" s="237"/>
    </row>
    <row r="24" spans="1:2">
      <c r="A24" s="78"/>
      <c r="B24" s="237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sqref="A1:B1"/>
    </sheetView>
  </sheetViews>
  <sheetFormatPr baseColWidth="10" defaultRowHeight="13"/>
  <cols>
    <col min="1" max="1" width="48" customWidth="1"/>
    <col min="2" max="2" width="11.5" style="27" customWidth="1"/>
  </cols>
  <sheetData>
    <row r="1" spans="1:2" ht="15" customHeight="1">
      <c r="A1" s="300" t="s">
        <v>12</v>
      </c>
      <c r="B1" s="300"/>
    </row>
    <row r="2" spans="1:2" ht="15" customHeight="1">
      <c r="A2" s="300" t="s">
        <v>334</v>
      </c>
      <c r="B2" s="300"/>
    </row>
    <row r="3" spans="1:2">
      <c r="A3" s="33"/>
      <c r="B3" s="33"/>
    </row>
    <row r="4" spans="1:2" ht="15" customHeight="1">
      <c r="A4" s="90" t="s">
        <v>7</v>
      </c>
      <c r="B4" s="91" t="s">
        <v>10</v>
      </c>
    </row>
    <row r="5" spans="1:2" ht="9" customHeight="1">
      <c r="A5" s="84"/>
      <c r="B5" s="85"/>
    </row>
    <row r="6" spans="1:2" ht="15" customHeight="1">
      <c r="A6" s="268" t="s">
        <v>8</v>
      </c>
      <c r="B6" s="79">
        <v>2199</v>
      </c>
    </row>
    <row r="7" spans="1:2" ht="15" customHeight="1">
      <c r="A7" s="268" t="s">
        <v>9</v>
      </c>
      <c r="B7" s="79">
        <v>3316</v>
      </c>
    </row>
    <row r="8" spans="1:2" ht="15" customHeight="1">
      <c r="A8" s="269" t="s">
        <v>335</v>
      </c>
      <c r="B8" s="79">
        <v>2640</v>
      </c>
    </row>
    <row r="9" spans="1:2" ht="15" customHeight="1">
      <c r="A9" s="270" t="s">
        <v>6</v>
      </c>
      <c r="B9" s="79">
        <v>5</v>
      </c>
    </row>
    <row r="10" spans="1:2" ht="9" customHeight="1">
      <c r="A10" s="86"/>
      <c r="B10" s="87"/>
    </row>
    <row r="11" spans="1:2" ht="15" customHeight="1">
      <c r="A11" s="88" t="s">
        <v>130</v>
      </c>
      <c r="B11" s="89">
        <f>SUM(B6:B9)</f>
        <v>8160</v>
      </c>
    </row>
    <row r="13" spans="1:2">
      <c r="A13" s="231" t="s">
        <v>303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sqref="A1:C1"/>
    </sheetView>
  </sheetViews>
  <sheetFormatPr baseColWidth="10" defaultRowHeight="13"/>
  <cols>
    <col min="1" max="1" width="43.83203125" customWidth="1"/>
    <col min="2" max="3" width="13" customWidth="1"/>
    <col min="4" max="4" width="25.5" customWidth="1"/>
  </cols>
  <sheetData>
    <row r="1" spans="1:7" ht="15" customHeight="1">
      <c r="A1" s="300" t="s">
        <v>12</v>
      </c>
      <c r="B1" s="300"/>
      <c r="C1" s="300"/>
    </row>
    <row r="2" spans="1:7" ht="40.5" customHeight="1">
      <c r="A2" s="302" t="s">
        <v>275</v>
      </c>
      <c r="B2" s="302"/>
      <c r="C2" s="302"/>
    </row>
    <row r="3" spans="1:7" ht="15" customHeight="1">
      <c r="A3" s="300">
        <v>2018</v>
      </c>
      <c r="B3" s="300"/>
      <c r="C3" s="300"/>
    </row>
    <row r="4" spans="1:7">
      <c r="A4" s="37"/>
      <c r="B4" s="37"/>
      <c r="C4" s="33"/>
    </row>
    <row r="5" spans="1:7" ht="15" customHeight="1">
      <c r="A5" s="109" t="s">
        <v>132</v>
      </c>
      <c r="B5" s="108" t="s">
        <v>133</v>
      </c>
      <c r="C5" s="108" t="s">
        <v>134</v>
      </c>
    </row>
    <row r="6" spans="1:7" ht="9" customHeight="1">
      <c r="A6" s="37"/>
      <c r="B6" s="37"/>
      <c r="C6" s="33"/>
    </row>
    <row r="7" spans="1:7" ht="15" customHeight="1">
      <c r="A7" s="52" t="s">
        <v>336</v>
      </c>
      <c r="B7" s="189">
        <v>677</v>
      </c>
      <c r="C7" s="189">
        <v>217780</v>
      </c>
      <c r="G7" s="12"/>
    </row>
    <row r="8" spans="1:7" ht="15" customHeight="1">
      <c r="A8" s="52" t="s">
        <v>337</v>
      </c>
      <c r="B8" s="189">
        <v>997</v>
      </c>
      <c r="C8" s="189">
        <v>128994</v>
      </c>
      <c r="E8" s="12"/>
      <c r="G8" s="12"/>
    </row>
    <row r="9" spans="1:7" ht="15" customHeight="1">
      <c r="A9" s="52" t="s">
        <v>338</v>
      </c>
      <c r="B9" s="189">
        <v>454</v>
      </c>
      <c r="C9" s="189">
        <v>46983</v>
      </c>
      <c r="G9" s="12"/>
    </row>
    <row r="10" spans="1:7" ht="15" customHeight="1">
      <c r="A10" s="52" t="s">
        <v>339</v>
      </c>
      <c r="B10" s="189">
        <v>3719</v>
      </c>
      <c r="C10" s="189">
        <v>79835</v>
      </c>
      <c r="E10" s="12"/>
      <c r="G10" s="12"/>
    </row>
    <row r="11" spans="1:7" ht="15" customHeight="1">
      <c r="A11" s="52" t="s">
        <v>342</v>
      </c>
      <c r="B11" s="189">
        <v>381</v>
      </c>
      <c r="C11" s="189">
        <v>85639</v>
      </c>
      <c r="G11" s="12"/>
    </row>
    <row r="12" spans="1:7" ht="15" customHeight="1">
      <c r="A12" s="36" t="s">
        <v>135</v>
      </c>
      <c r="B12" s="264">
        <v>112</v>
      </c>
      <c r="C12" s="264">
        <v>1902518</v>
      </c>
      <c r="G12" s="12"/>
    </row>
    <row r="13" spans="1:7" ht="15" customHeight="1">
      <c r="A13" s="52" t="s">
        <v>341</v>
      </c>
      <c r="B13" s="189">
        <v>982</v>
      </c>
      <c r="C13" s="189">
        <v>70811</v>
      </c>
      <c r="G13" s="12"/>
    </row>
    <row r="14" spans="1:7" ht="15" customHeight="1">
      <c r="A14" s="52" t="s">
        <v>136</v>
      </c>
      <c r="B14" s="264">
        <v>1418</v>
      </c>
      <c r="C14" s="264">
        <v>28024</v>
      </c>
      <c r="E14" s="12"/>
      <c r="G14" s="12"/>
    </row>
    <row r="15" spans="1:7" ht="15" customHeight="1">
      <c r="A15" s="36" t="s">
        <v>137</v>
      </c>
      <c r="B15" s="264">
        <v>470</v>
      </c>
      <c r="C15" s="264">
        <v>40298</v>
      </c>
      <c r="G15" s="12"/>
    </row>
    <row r="16" spans="1:7" ht="15" customHeight="1">
      <c r="A16" s="36" t="s">
        <v>138</v>
      </c>
      <c r="B16" s="189">
        <v>212</v>
      </c>
      <c r="C16" s="189">
        <v>8959</v>
      </c>
      <c r="G16" s="12"/>
    </row>
    <row r="17" spans="1:7" ht="15" customHeight="1">
      <c r="A17" s="36" t="s">
        <v>340</v>
      </c>
      <c r="B17" s="189">
        <v>3468</v>
      </c>
      <c r="C17" s="189">
        <v>91218</v>
      </c>
      <c r="E17" s="12"/>
      <c r="G17" s="12"/>
    </row>
    <row r="18" spans="1:7" ht="15" customHeight="1">
      <c r="A18" s="52" t="s">
        <v>343</v>
      </c>
      <c r="B18" s="189">
        <v>986</v>
      </c>
      <c r="C18" s="189">
        <v>189205</v>
      </c>
      <c r="G18" s="12"/>
    </row>
    <row r="19" spans="1:7" ht="9" customHeight="1">
      <c r="A19" s="33"/>
      <c r="B19" s="39"/>
      <c r="C19" s="39"/>
      <c r="G19" s="12"/>
    </row>
    <row r="20" spans="1:7" ht="15" customHeight="1">
      <c r="A20" s="56" t="s">
        <v>130</v>
      </c>
      <c r="B20" s="57">
        <f>SUM(B7:B18)</f>
        <v>13876</v>
      </c>
      <c r="C20" s="57">
        <f>SUM(C7:C18)</f>
        <v>2890264</v>
      </c>
    </row>
    <row r="22" spans="1:7">
      <c r="A22" s="231" t="s">
        <v>266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sqref="A1:D1"/>
    </sheetView>
  </sheetViews>
  <sheetFormatPr baseColWidth="10" defaultRowHeight="13"/>
  <cols>
    <col min="1" max="1" width="94.6640625" customWidth="1"/>
  </cols>
  <sheetData>
    <row r="1" spans="1:4" ht="15" customHeight="1">
      <c r="A1" s="303" t="s">
        <v>12</v>
      </c>
      <c r="B1" s="303"/>
      <c r="C1" s="303"/>
      <c r="D1" s="303"/>
    </row>
    <row r="2" spans="1:4" ht="15" customHeight="1">
      <c r="A2" s="304" t="s">
        <v>344</v>
      </c>
      <c r="B2" s="304"/>
      <c r="C2" s="304"/>
      <c r="D2" s="304"/>
    </row>
    <row r="3" spans="1:4" ht="15" customHeight="1">
      <c r="A3" s="23"/>
      <c r="B3" s="29"/>
      <c r="C3" s="228"/>
      <c r="D3" s="228"/>
    </row>
    <row r="4" spans="1:4" ht="15" customHeight="1">
      <c r="A4" s="305" t="s">
        <v>16</v>
      </c>
      <c r="B4" s="305" t="s">
        <v>10</v>
      </c>
      <c r="C4" s="199" t="s">
        <v>239</v>
      </c>
      <c r="D4" s="200"/>
    </row>
    <row r="5" spans="1:4" ht="15" customHeight="1">
      <c r="A5" s="305"/>
      <c r="B5" s="305"/>
      <c r="C5" s="212" t="s">
        <v>139</v>
      </c>
      <c r="D5" s="212" t="s">
        <v>183</v>
      </c>
    </row>
    <row r="6" spans="1:4" ht="9" customHeight="1">
      <c r="A6" s="28"/>
      <c r="B6" s="43"/>
      <c r="C6" s="14"/>
      <c r="D6" s="15"/>
    </row>
    <row r="7" spans="1:4" ht="15" customHeight="1">
      <c r="A7" s="111" t="s">
        <v>174</v>
      </c>
      <c r="B7" s="195">
        <v>2425</v>
      </c>
      <c r="C7" s="195">
        <v>13179</v>
      </c>
      <c r="D7" s="195">
        <v>11785</v>
      </c>
    </row>
    <row r="8" spans="1:4" ht="15" customHeight="1">
      <c r="A8" s="194" t="s">
        <v>143</v>
      </c>
      <c r="B8" s="165">
        <v>1830</v>
      </c>
      <c r="C8" s="113">
        <v>9697</v>
      </c>
      <c r="D8" s="165">
        <v>10027</v>
      </c>
    </row>
    <row r="9" spans="1:4" ht="15" customHeight="1">
      <c r="A9" s="188" t="s">
        <v>26</v>
      </c>
      <c r="B9" s="165">
        <v>505</v>
      </c>
      <c r="C9" s="113">
        <v>3041</v>
      </c>
      <c r="D9" s="165">
        <v>1758</v>
      </c>
    </row>
    <row r="10" spans="1:4" ht="15" customHeight="1">
      <c r="A10" s="188" t="s">
        <v>15</v>
      </c>
      <c r="B10" s="165">
        <v>90</v>
      </c>
      <c r="C10" s="113">
        <v>441</v>
      </c>
      <c r="D10" s="165"/>
    </row>
    <row r="11" spans="1:4" ht="15" customHeight="1">
      <c r="A11" s="114" t="s">
        <v>255</v>
      </c>
      <c r="B11" s="115"/>
      <c r="C11" s="198">
        <v>31519</v>
      </c>
      <c r="D11" s="115"/>
    </row>
    <row r="12" spans="1:4" ht="15" customHeight="1">
      <c r="A12" s="119" t="s">
        <v>175</v>
      </c>
      <c r="B12" s="226"/>
      <c r="C12" s="165">
        <v>9835</v>
      </c>
      <c r="D12" s="165"/>
    </row>
    <row r="13" spans="1:4" ht="15" customHeight="1">
      <c r="A13" s="119" t="s">
        <v>140</v>
      </c>
      <c r="B13" s="227"/>
      <c r="C13" s="165">
        <v>16834</v>
      </c>
      <c r="D13" s="165"/>
    </row>
    <row r="14" spans="1:4" ht="15" customHeight="1">
      <c r="A14" s="119" t="s">
        <v>13</v>
      </c>
      <c r="B14" s="227"/>
      <c r="C14" s="165">
        <v>1812</v>
      </c>
      <c r="D14" s="165"/>
    </row>
    <row r="15" spans="1:4" ht="15" customHeight="1">
      <c r="A15" s="119" t="s">
        <v>276</v>
      </c>
      <c r="B15" s="227"/>
      <c r="C15" s="165">
        <v>759</v>
      </c>
      <c r="D15" s="165"/>
    </row>
    <row r="16" spans="1:4" ht="15" customHeight="1">
      <c r="A16" s="119" t="s">
        <v>238</v>
      </c>
      <c r="B16" s="227"/>
      <c r="C16" s="165">
        <v>2256</v>
      </c>
      <c r="D16" s="165"/>
    </row>
    <row r="17" spans="1:4" ht="15" customHeight="1">
      <c r="A17" s="119" t="s">
        <v>345</v>
      </c>
      <c r="B17" s="227"/>
      <c r="C17" s="165">
        <v>23</v>
      </c>
      <c r="D17" s="165"/>
    </row>
    <row r="18" spans="1:4" ht="15" customHeight="1">
      <c r="A18" s="114" t="s">
        <v>256</v>
      </c>
      <c r="B18" s="115"/>
      <c r="C18" s="198">
        <v>159</v>
      </c>
      <c r="D18" s="115"/>
    </row>
    <row r="19" spans="1:4" ht="15" customHeight="1">
      <c r="A19" s="119" t="s">
        <v>71</v>
      </c>
      <c r="B19" s="165"/>
      <c r="C19" s="165">
        <v>15</v>
      </c>
      <c r="D19" s="165"/>
    </row>
    <row r="20" spans="1:4" ht="15" customHeight="1">
      <c r="A20" s="119" t="s">
        <v>72</v>
      </c>
      <c r="B20" s="165"/>
      <c r="C20" s="165">
        <v>15</v>
      </c>
      <c r="D20" s="165"/>
    </row>
    <row r="21" spans="1:4" ht="15" customHeight="1">
      <c r="A21" s="119" t="s">
        <v>184</v>
      </c>
      <c r="B21" s="165"/>
      <c r="C21" s="165">
        <v>129</v>
      </c>
      <c r="D21" s="165"/>
    </row>
    <row r="22" spans="1:4">
      <c r="A22" s="119"/>
      <c r="B22" s="112"/>
      <c r="C22" s="165"/>
      <c r="D22" s="112"/>
    </row>
    <row r="23" spans="1:4" ht="15" customHeight="1">
      <c r="A23" s="212" t="s">
        <v>16</v>
      </c>
      <c r="B23" s="305" t="s">
        <v>176</v>
      </c>
      <c r="C23" s="305"/>
      <c r="D23" s="305"/>
    </row>
    <row r="24" spans="1:4" ht="9" customHeight="1">
      <c r="A24" s="15"/>
      <c r="B24" s="14"/>
      <c r="C24" s="15"/>
      <c r="D24" s="228"/>
    </row>
    <row r="25" spans="1:4" ht="15" customHeight="1">
      <c r="A25" s="116" t="s">
        <v>141</v>
      </c>
      <c r="B25" s="117"/>
      <c r="C25" s="195">
        <v>904</v>
      </c>
      <c r="D25" s="139"/>
    </row>
    <row r="26" spans="1:4" ht="15" customHeight="1">
      <c r="A26" s="119" t="s">
        <v>142</v>
      </c>
      <c r="B26" s="117"/>
      <c r="C26" s="117">
        <v>211</v>
      </c>
      <c r="D26" s="117"/>
    </row>
    <row r="27" spans="1:4" ht="15" customHeight="1">
      <c r="A27" s="196" t="s">
        <v>346</v>
      </c>
      <c r="B27" s="117">
        <v>1</v>
      </c>
      <c r="C27" s="117"/>
      <c r="D27" s="229"/>
    </row>
    <row r="28" spans="1:4" ht="15" customHeight="1">
      <c r="A28" s="196" t="s">
        <v>120</v>
      </c>
      <c r="B28" s="117">
        <v>27</v>
      </c>
      <c r="C28" s="117"/>
      <c r="D28" s="229"/>
    </row>
    <row r="29" spans="1:4" ht="15" customHeight="1">
      <c r="A29" s="196" t="s">
        <v>3</v>
      </c>
      <c r="B29" s="117">
        <v>23</v>
      </c>
      <c r="C29" s="117"/>
      <c r="D29" s="229"/>
    </row>
    <row r="30" spans="1:4" ht="15" customHeight="1">
      <c r="A30" s="197" t="s">
        <v>177</v>
      </c>
      <c r="B30" s="118">
        <v>147</v>
      </c>
      <c r="C30" s="118"/>
      <c r="D30" s="229"/>
    </row>
    <row r="31" spans="1:4" ht="15" customHeight="1">
      <c r="A31" s="120" t="s">
        <v>178</v>
      </c>
      <c r="B31" s="118">
        <v>13</v>
      </c>
      <c r="C31" s="118"/>
      <c r="D31" s="229"/>
    </row>
    <row r="32" spans="1:4" ht="15" customHeight="1">
      <c r="A32" s="120" t="s">
        <v>14</v>
      </c>
      <c r="B32" s="118"/>
      <c r="C32" s="118">
        <v>32</v>
      </c>
      <c r="D32" s="229"/>
    </row>
    <row r="33" spans="1:4" ht="15" customHeight="1">
      <c r="A33" s="120" t="s">
        <v>179</v>
      </c>
      <c r="B33" s="118"/>
      <c r="C33" s="118">
        <v>661</v>
      </c>
      <c r="D33" s="139"/>
    </row>
    <row r="34" spans="1:4" ht="15" customHeight="1">
      <c r="A34" s="116" t="s">
        <v>180</v>
      </c>
      <c r="B34" s="117"/>
      <c r="C34" s="195">
        <v>8507</v>
      </c>
      <c r="D34" s="229"/>
    </row>
    <row r="35" spans="1:4" ht="15" customHeight="1">
      <c r="A35" s="119" t="s">
        <v>181</v>
      </c>
      <c r="B35" s="118"/>
      <c r="C35" s="118">
        <v>7976</v>
      </c>
      <c r="D35" s="229"/>
    </row>
    <row r="36" spans="1:4" ht="15" customHeight="1">
      <c r="A36" s="119" t="s">
        <v>182</v>
      </c>
      <c r="B36" s="118"/>
      <c r="C36" s="118">
        <v>531</v>
      </c>
      <c r="D36" s="229"/>
    </row>
    <row r="37" spans="1:4" ht="9" customHeight="1">
      <c r="A37" s="179"/>
      <c r="B37" s="179"/>
      <c r="C37" s="179"/>
      <c r="D37" s="179"/>
    </row>
    <row r="39" spans="1:4">
      <c r="A39" s="231" t="s">
        <v>304</v>
      </c>
    </row>
    <row r="40" spans="1:4">
      <c r="A40" s="231"/>
    </row>
    <row r="41" spans="1:4">
      <c r="A41" s="231"/>
    </row>
  </sheetData>
  <mergeCells count="5">
    <mergeCell ref="A1:D1"/>
    <mergeCell ref="A2:D2"/>
    <mergeCell ref="A4:A5"/>
    <mergeCell ref="B4:B5"/>
    <mergeCell ref="B23:D23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pa(1)</vt:lpstr>
      <vt:lpstr>pob_escolar(2)</vt:lpstr>
      <vt:lpstr>egr y tit(3,4)</vt:lpstr>
      <vt:lpstr>planes(5)</vt:lpstr>
      <vt:lpstr>ec(6)</vt:lpstr>
      <vt:lpstr>sni(8)</vt:lpstr>
      <vt:lpstr>proy(9)</vt:lpstr>
      <vt:lpstr>act_dc(10)</vt:lpstr>
      <vt:lpstr>dgapa(11)</vt:lpstr>
      <vt:lpstr>becas(12)</vt:lpstr>
      <vt:lpstr>coop_mov_int(13)</vt:lpstr>
      <vt:lpstr>coop_mov_nal(14)</vt:lpstr>
      <vt:lpstr>bib(15)</vt:lpstr>
      <vt:lpstr>prodedit(16)</vt:lpstr>
      <vt:lpstr>área_c(17)</vt:lpstr>
      <vt:lpstr>cap_inst(18)</vt:lpstr>
      <vt:lpstr>p_adm(19)</vt:lpstr>
      <vt:lpstr>pres(20)</vt:lpstr>
      <vt:lpstr>entidades(21)</vt:lpstr>
      <vt:lpstr>docencia(22)</vt:lpstr>
      <vt:lpstr>invest(23)</vt:lpstr>
      <vt:lpstr>Hoja1</vt:lpstr>
    </vt:vector>
  </TitlesOfParts>
  <Company>DGEDI-UNAM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 de Microsoft Office</cp:lastModifiedBy>
  <cp:lastPrinted>2019-07-16T19:56:20Z</cp:lastPrinted>
  <dcterms:created xsi:type="dcterms:W3CDTF">2002-08-01T18:29:16Z</dcterms:created>
  <dcterms:modified xsi:type="dcterms:W3CDTF">2019-08-06T20:46:08Z</dcterms:modified>
</cp:coreProperties>
</file>