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imeescamilla/Desktop/"/>
    </mc:Choice>
  </mc:AlternateContent>
  <xr:revisionPtr revIDLastSave="0" documentId="13_ncr:1_{91B91402-62B1-804E-BFB4-9CBACF7B9001}" xr6:coauthVersionLast="45" xr6:coauthVersionMax="45" xr10:uidLastSave="{00000000-0000-0000-0000-000000000000}"/>
  <bookViews>
    <workbookView xWindow="600" yWindow="460" windowWidth="20080" windowHeight="8000" xr2:uid="{00000000-000D-0000-FFFF-FFFF00000000}"/>
  </bookViews>
  <sheets>
    <sheet name="suayed por modalidad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Consulta2" localSheetId="0">#REF!</definedName>
    <definedName name="Consulta2">#REF!</definedName>
    <definedName name="ggg" localSheetId="0">#REF!</definedName>
    <definedName name="ggg">#REF!</definedName>
    <definedName name="mmmmm" localSheetId="0">#REF!</definedName>
    <definedName name="mmmmm">#REF!</definedName>
    <definedName name="ok">'[1]9119B'!$A$1:$L$312</definedName>
    <definedName name="p" localSheetId="0">#REF!</definedName>
    <definedName name="p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9" i="1" s="1"/>
  <c r="E10" i="1"/>
  <c r="E9" i="1"/>
  <c r="B10" i="1"/>
  <c r="B9" i="1"/>
  <c r="D11" i="1"/>
  <c r="D10" i="1"/>
  <c r="D9" i="1" s="1"/>
  <c r="F10" i="1"/>
  <c r="F9" i="1"/>
  <c r="F13" i="1"/>
  <c r="G13" i="1" s="1"/>
  <c r="F18" i="1"/>
  <c r="F22" i="1"/>
  <c r="F24" i="1"/>
  <c r="F26" i="1"/>
  <c r="F34" i="1"/>
  <c r="F36" i="1"/>
  <c r="F44" i="1"/>
  <c r="F48" i="1"/>
  <c r="F50" i="1"/>
  <c r="F54" i="1"/>
  <c r="F56" i="1"/>
  <c r="G11" i="1"/>
  <c r="G10" i="1" s="1"/>
  <c r="G9" i="1" s="1"/>
  <c r="B13" i="1"/>
  <c r="B12" i="1" s="1"/>
  <c r="B8" i="1" s="1"/>
  <c r="C13" i="1"/>
  <c r="C18" i="1"/>
  <c r="C22" i="1"/>
  <c r="C24" i="1"/>
  <c r="C12" i="1" s="1"/>
  <c r="C26" i="1"/>
  <c r="C34" i="1"/>
  <c r="C36" i="1"/>
  <c r="C44" i="1"/>
  <c r="C48" i="1"/>
  <c r="C50" i="1"/>
  <c r="C54" i="1"/>
  <c r="C56" i="1"/>
  <c r="E13" i="1"/>
  <c r="E18" i="1"/>
  <c r="E22" i="1"/>
  <c r="E12" i="1" s="1"/>
  <c r="E24" i="1"/>
  <c r="E26" i="1"/>
  <c r="E34" i="1"/>
  <c r="E36" i="1"/>
  <c r="E44" i="1"/>
  <c r="E48" i="1"/>
  <c r="E50" i="1"/>
  <c r="E54" i="1"/>
  <c r="E56" i="1"/>
  <c r="D14" i="1"/>
  <c r="H14" i="1" s="1"/>
  <c r="D15" i="1"/>
  <c r="D16" i="1"/>
  <c r="D17" i="1"/>
  <c r="D13" i="1"/>
  <c r="G14" i="1"/>
  <c r="G15" i="1"/>
  <c r="H15" i="1"/>
  <c r="G16" i="1"/>
  <c r="H16" i="1" s="1"/>
  <c r="G17" i="1"/>
  <c r="H17" i="1"/>
  <c r="B18" i="1"/>
  <c r="B22" i="1"/>
  <c r="B24" i="1"/>
  <c r="B26" i="1"/>
  <c r="B34" i="1"/>
  <c r="B36" i="1"/>
  <c r="B44" i="1"/>
  <c r="B48" i="1"/>
  <c r="B50" i="1"/>
  <c r="B52" i="1"/>
  <c r="B54" i="1"/>
  <c r="B56" i="1"/>
  <c r="D19" i="1"/>
  <c r="D18" i="1" s="1"/>
  <c r="H18" i="1" s="1"/>
  <c r="G19" i="1"/>
  <c r="H19" i="1"/>
  <c r="D20" i="1"/>
  <c r="D21" i="1"/>
  <c r="H21" i="1" s="1"/>
  <c r="G20" i="1"/>
  <c r="H20" i="1" s="1"/>
  <c r="G21" i="1"/>
  <c r="D23" i="1"/>
  <c r="D22" i="1" s="1"/>
  <c r="G23" i="1"/>
  <c r="D25" i="1"/>
  <c r="D24" i="1" s="1"/>
  <c r="H24" i="1" s="1"/>
  <c r="G24" i="1"/>
  <c r="G25" i="1"/>
  <c r="D27" i="1"/>
  <c r="H27" i="1" s="1"/>
  <c r="G27" i="1"/>
  <c r="G28" i="1"/>
  <c r="G29" i="1"/>
  <c r="G30" i="1"/>
  <c r="H30" i="1" s="1"/>
  <c r="G31" i="1"/>
  <c r="G32" i="1"/>
  <c r="G33" i="1"/>
  <c r="G26" i="1"/>
  <c r="D28" i="1"/>
  <c r="D29" i="1"/>
  <c r="D30" i="1"/>
  <c r="D31" i="1"/>
  <c r="H31" i="1" s="1"/>
  <c r="D32" i="1"/>
  <c r="D33" i="1"/>
  <c r="H28" i="1"/>
  <c r="H29" i="1"/>
  <c r="H32" i="1"/>
  <c r="H33" i="1"/>
  <c r="D35" i="1"/>
  <c r="D34" i="1" s="1"/>
  <c r="H34" i="1" s="1"/>
  <c r="G34" i="1"/>
  <c r="G35" i="1"/>
  <c r="H35" i="1" s="1"/>
  <c r="D37" i="1"/>
  <c r="H37" i="1" s="1"/>
  <c r="G37" i="1"/>
  <c r="G38" i="1"/>
  <c r="G39" i="1"/>
  <c r="G40" i="1"/>
  <c r="H40" i="1" s="1"/>
  <c r="G41" i="1"/>
  <c r="G42" i="1"/>
  <c r="G43" i="1"/>
  <c r="G36" i="1"/>
  <c r="D38" i="1"/>
  <c r="D39" i="1"/>
  <c r="D40" i="1"/>
  <c r="D41" i="1"/>
  <c r="H41" i="1" s="1"/>
  <c r="D42" i="1"/>
  <c r="D43" i="1"/>
  <c r="H38" i="1"/>
  <c r="H39" i="1"/>
  <c r="H42" i="1"/>
  <c r="H43" i="1"/>
  <c r="D45" i="1"/>
  <c r="G45" i="1"/>
  <c r="G46" i="1"/>
  <c r="G44" i="1" s="1"/>
  <c r="G47" i="1"/>
  <c r="D46" i="1"/>
  <c r="D47" i="1"/>
  <c r="D44" i="1" s="1"/>
  <c r="H47" i="1"/>
  <c r="D49" i="1"/>
  <c r="D48" i="1" s="1"/>
  <c r="H48" i="1" s="1"/>
  <c r="G49" i="1"/>
  <c r="G48" i="1"/>
  <c r="D51" i="1"/>
  <c r="D50" i="1" s="1"/>
  <c r="G51" i="1"/>
  <c r="G50" i="1" s="1"/>
  <c r="D53" i="1"/>
  <c r="D52" i="1"/>
  <c r="H52" i="1" s="1"/>
  <c r="G53" i="1"/>
  <c r="H53" i="1" s="1"/>
  <c r="D55" i="1"/>
  <c r="D54" i="1" s="1"/>
  <c r="G55" i="1"/>
  <c r="G54" i="1" s="1"/>
  <c r="D57" i="1"/>
  <c r="D56" i="1" s="1"/>
  <c r="H56" i="1" s="1"/>
  <c r="G56" i="1"/>
  <c r="G57" i="1"/>
  <c r="B62" i="1"/>
  <c r="B61" i="1" s="1"/>
  <c r="F62" i="1"/>
  <c r="F61" i="1" s="1"/>
  <c r="C62" i="1"/>
  <c r="C61" i="1" s="1"/>
  <c r="C60" i="1" s="1"/>
  <c r="E62" i="1"/>
  <c r="E61" i="1" s="1"/>
  <c r="G63" i="1"/>
  <c r="G62" i="1" s="1"/>
  <c r="G61" i="1" s="1"/>
  <c r="D63" i="1"/>
  <c r="D62" i="1" s="1"/>
  <c r="C65" i="1"/>
  <c r="C67" i="1"/>
  <c r="C69" i="1"/>
  <c r="C71" i="1"/>
  <c r="C64" i="1"/>
  <c r="E65" i="1"/>
  <c r="E67" i="1"/>
  <c r="E69" i="1"/>
  <c r="E71" i="1"/>
  <c r="E64" i="1" s="1"/>
  <c r="B65" i="1"/>
  <c r="B67" i="1"/>
  <c r="B69" i="1"/>
  <c r="B64" i="1" s="1"/>
  <c r="B71" i="1"/>
  <c r="D66" i="1"/>
  <c r="D65" i="1"/>
  <c r="D68" i="1"/>
  <c r="D67" i="1" s="1"/>
  <c r="D70" i="1"/>
  <c r="D69" i="1"/>
  <c r="D72" i="1"/>
  <c r="D71" i="1" s="1"/>
  <c r="F65" i="1"/>
  <c r="F67" i="1"/>
  <c r="F69" i="1"/>
  <c r="F71" i="1"/>
  <c r="F64" i="1"/>
  <c r="G66" i="1"/>
  <c r="G65" i="1" s="1"/>
  <c r="G64" i="1" s="1"/>
  <c r="G68" i="1"/>
  <c r="G67" i="1"/>
  <c r="G70" i="1"/>
  <c r="G69" i="1" s="1"/>
  <c r="G72" i="1"/>
  <c r="G71" i="1"/>
  <c r="B74" i="1"/>
  <c r="B73" i="1" s="1"/>
  <c r="B76" i="1"/>
  <c r="F74" i="1"/>
  <c r="F73" i="1" s="1"/>
  <c r="F76" i="1"/>
  <c r="C74" i="1"/>
  <c r="E74" i="1"/>
  <c r="G74" i="1" s="1"/>
  <c r="D75" i="1"/>
  <c r="G75" i="1"/>
  <c r="H75" i="1"/>
  <c r="C76" i="1"/>
  <c r="D76" i="1" s="1"/>
  <c r="E76" i="1"/>
  <c r="G77" i="1"/>
  <c r="G76" i="1" s="1"/>
  <c r="D77" i="1"/>
  <c r="H77" i="1" s="1"/>
  <c r="B79" i="1"/>
  <c r="C79" i="1"/>
  <c r="E79" i="1"/>
  <c r="F79" i="1"/>
  <c r="D80" i="1"/>
  <c r="D79" i="1" s="1"/>
  <c r="G80" i="1"/>
  <c r="H80" i="1" s="1"/>
  <c r="D81" i="1"/>
  <c r="D82" i="1"/>
  <c r="D83" i="1"/>
  <c r="G81" i="1"/>
  <c r="H81" i="1"/>
  <c r="G82" i="1"/>
  <c r="H82" i="1" s="1"/>
  <c r="G83" i="1"/>
  <c r="H83" i="1"/>
  <c r="B84" i="1"/>
  <c r="C84" i="1"/>
  <c r="E84" i="1"/>
  <c r="E88" i="1"/>
  <c r="G88" i="1" s="1"/>
  <c r="E90" i="1"/>
  <c r="E92" i="1"/>
  <c r="E100" i="1"/>
  <c r="E106" i="1"/>
  <c r="G106" i="1" s="1"/>
  <c r="E108" i="1"/>
  <c r="E110" i="1"/>
  <c r="E112" i="1"/>
  <c r="E78" i="1"/>
  <c r="F84" i="1"/>
  <c r="G84" i="1" s="1"/>
  <c r="D85" i="1"/>
  <c r="D86" i="1"/>
  <c r="D84" i="1" s="1"/>
  <c r="D87" i="1"/>
  <c r="G85" i="1"/>
  <c r="H85" i="1" s="1"/>
  <c r="G86" i="1"/>
  <c r="G87" i="1"/>
  <c r="H87" i="1" s="1"/>
  <c r="B88" i="1"/>
  <c r="C88" i="1"/>
  <c r="D89" i="1"/>
  <c r="D88" i="1" s="1"/>
  <c r="F88" i="1"/>
  <c r="G89" i="1"/>
  <c r="H89" i="1" s="1"/>
  <c r="B90" i="1"/>
  <c r="C90" i="1"/>
  <c r="C78" i="1" s="1"/>
  <c r="D91" i="1"/>
  <c r="D90" i="1" s="1"/>
  <c r="F90" i="1"/>
  <c r="G90" i="1"/>
  <c r="G91" i="1"/>
  <c r="B92" i="1"/>
  <c r="C92" i="1"/>
  <c r="F92" i="1"/>
  <c r="G92" i="1"/>
  <c r="D93" i="1"/>
  <c r="D92" i="1" s="1"/>
  <c r="H92" i="1" s="1"/>
  <c r="G93" i="1"/>
  <c r="H93" i="1" s="1"/>
  <c r="D94" i="1"/>
  <c r="D95" i="1"/>
  <c r="D96" i="1"/>
  <c r="H96" i="1" s="1"/>
  <c r="D97" i="1"/>
  <c r="D98" i="1"/>
  <c r="D99" i="1"/>
  <c r="G94" i="1"/>
  <c r="H94" i="1" s="1"/>
  <c r="G95" i="1"/>
  <c r="H95" i="1" s="1"/>
  <c r="G96" i="1"/>
  <c r="G97" i="1"/>
  <c r="H97" i="1" s="1"/>
  <c r="G98" i="1"/>
  <c r="H98" i="1"/>
  <c r="G99" i="1"/>
  <c r="H99" i="1" s="1"/>
  <c r="B100" i="1"/>
  <c r="C100" i="1"/>
  <c r="F100" i="1"/>
  <c r="F78" i="1" s="1"/>
  <c r="D101" i="1"/>
  <c r="G101" i="1"/>
  <c r="G102" i="1"/>
  <c r="G103" i="1"/>
  <c r="G100" i="1" s="1"/>
  <c r="H100" i="1" s="1"/>
  <c r="G104" i="1"/>
  <c r="G105" i="1"/>
  <c r="D102" i="1"/>
  <c r="H102" i="1" s="1"/>
  <c r="D103" i="1"/>
  <c r="D104" i="1"/>
  <c r="D105" i="1"/>
  <c r="D100" i="1"/>
  <c r="H104" i="1"/>
  <c r="H105" i="1"/>
  <c r="B106" i="1"/>
  <c r="C106" i="1"/>
  <c r="D107" i="1"/>
  <c r="D106" i="1" s="1"/>
  <c r="F106" i="1"/>
  <c r="G107" i="1"/>
  <c r="H107" i="1" s="1"/>
  <c r="B108" i="1"/>
  <c r="C108" i="1"/>
  <c r="D109" i="1"/>
  <c r="D108" i="1" s="1"/>
  <c r="F108" i="1"/>
  <c r="G108" i="1"/>
  <c r="H108" i="1" s="1"/>
  <c r="G109" i="1"/>
  <c r="B110" i="1"/>
  <c r="C110" i="1"/>
  <c r="C112" i="1"/>
  <c r="D111" i="1"/>
  <c r="D110" i="1" s="1"/>
  <c r="F110" i="1"/>
  <c r="G111" i="1"/>
  <c r="G110" i="1"/>
  <c r="B112" i="1"/>
  <c r="D113" i="1"/>
  <c r="D112" i="1"/>
  <c r="F112" i="1"/>
  <c r="G112" i="1" s="1"/>
  <c r="H112" i="1" s="1"/>
  <c r="G113" i="1"/>
  <c r="H113" i="1"/>
  <c r="H101" i="1"/>
  <c r="G79" i="1"/>
  <c r="B78" i="1"/>
  <c r="C73" i="1"/>
  <c r="G18" i="1"/>
  <c r="E73" i="1"/>
  <c r="D74" i="1"/>
  <c r="D73" i="1" s="1"/>
  <c r="H72" i="1"/>
  <c r="H71" i="1" s="1"/>
  <c r="H70" i="1"/>
  <c r="H69" i="1"/>
  <c r="H68" i="1"/>
  <c r="H67" i="1" s="1"/>
  <c r="H66" i="1"/>
  <c r="H65" i="1"/>
  <c r="H64" i="1" s="1"/>
  <c r="H49" i="1"/>
  <c r="H45" i="1"/>
  <c r="H11" i="1"/>
  <c r="H90" i="1" l="1"/>
  <c r="H84" i="1"/>
  <c r="G78" i="1"/>
  <c r="E60" i="1"/>
  <c r="E59" i="1" s="1"/>
  <c r="E8" i="1"/>
  <c r="E115" i="1" s="1"/>
  <c r="D64" i="1"/>
  <c r="H106" i="1"/>
  <c r="H88" i="1"/>
  <c r="C59" i="1"/>
  <c r="H50" i="1"/>
  <c r="H13" i="1"/>
  <c r="B60" i="1"/>
  <c r="B59" i="1" s="1"/>
  <c r="B115" i="1" s="1"/>
  <c r="H79" i="1"/>
  <c r="D78" i="1"/>
  <c r="H76" i="1"/>
  <c r="G73" i="1"/>
  <c r="G60" i="1" s="1"/>
  <c r="G59" i="1" s="1"/>
  <c r="D61" i="1"/>
  <c r="D60" i="1" s="1"/>
  <c r="D59" i="1" s="1"/>
  <c r="H62" i="1"/>
  <c r="H61" i="1" s="1"/>
  <c r="F60" i="1"/>
  <c r="F59" i="1" s="1"/>
  <c r="H44" i="1"/>
  <c r="H36" i="1"/>
  <c r="C8" i="1"/>
  <c r="C115" i="1" s="1"/>
  <c r="F12" i="1"/>
  <c r="F8" i="1" s="1"/>
  <c r="F115" i="1" s="1"/>
  <c r="H74" i="1"/>
  <c r="H10" i="1"/>
  <c r="H9" i="1" s="1"/>
  <c r="H55" i="1"/>
  <c r="H54" i="1" s="1"/>
  <c r="H111" i="1"/>
  <c r="H110" i="1" s="1"/>
  <c r="H109" i="1"/>
  <c r="H103" i="1"/>
  <c r="H91" i="1"/>
  <c r="H86" i="1"/>
  <c r="H63" i="1"/>
  <c r="H46" i="1"/>
  <c r="D36" i="1"/>
  <c r="D26" i="1"/>
  <c r="H26" i="1" s="1"/>
  <c r="H25" i="1"/>
  <c r="H51" i="1"/>
  <c r="G22" i="1"/>
  <c r="G12" i="1" s="1"/>
  <c r="G8" i="1" s="1"/>
  <c r="G115" i="1" s="1"/>
  <c r="H57" i="1"/>
  <c r="H23" i="1"/>
  <c r="H78" i="1" l="1"/>
  <c r="H73" i="1"/>
  <c r="H22" i="1"/>
  <c r="H12" i="1"/>
  <c r="D12" i="1"/>
  <c r="D8" i="1" s="1"/>
  <c r="H60" i="1"/>
  <c r="H8" i="1" l="1"/>
  <c r="D115" i="1"/>
  <c r="H59" i="1"/>
  <c r="H115" i="1" l="1"/>
</calcChain>
</file>

<file path=xl/sharedStrings.xml><?xml version="1.0" encoding="utf-8"?>
<sst xmlns="http://schemas.openxmlformats.org/spreadsheetml/2006/main" count="123" uniqueCount="73">
  <si>
    <t>FUENTE: Dirección General de Administración Escolar, UNAM.</t>
  </si>
  <si>
    <r>
      <t>b</t>
    </r>
    <r>
      <rPr>
        <sz val="8"/>
        <rFont val="Arial"/>
        <family val="2"/>
      </rPr>
      <t xml:space="preserve"> Carrera sin primer ingreso directo.</t>
    </r>
  </si>
  <si>
    <r>
      <t>a</t>
    </r>
    <r>
      <rPr>
        <sz val="8"/>
        <rFont val="Arial"/>
        <family val="2"/>
      </rPr>
      <t xml:space="preserve"> Esta carrera no tiene primer ingreso directo. Los 212 alumnos de primer ingreso que aparecen registrados, son el resultado de un segundo proceso de selección realizado a los alumnos asignados a las carreras de Administración y Contaduría de la propia Facultad.</t>
    </r>
  </si>
  <si>
    <t>T O T A L</t>
  </si>
  <si>
    <t>Trabajo Social</t>
  </si>
  <si>
    <t>Escuela Nacional de Trabajo Social</t>
  </si>
  <si>
    <t>Administración de Archivos y Gestión Documental</t>
  </si>
  <si>
    <t>Escuela Nacional de Estudios Superiores, Unidad Morelia</t>
  </si>
  <si>
    <t>Psicología</t>
  </si>
  <si>
    <t>Facultad de Estudios Superiores Iztacala</t>
  </si>
  <si>
    <t>Diseño y Comunicación Visual</t>
  </si>
  <si>
    <t>Facultad de Estudios Superiores Cuautitlán</t>
  </si>
  <si>
    <t>Enseñanza de Italiano como Lengua Extranjera</t>
  </si>
  <si>
    <t>Enseñanza de Inglés como Lengua Extranjera</t>
  </si>
  <si>
    <t>Enseñanza de Francés como Lengua Extranjera</t>
  </si>
  <si>
    <t>Enseñanza de Español como Lengua Extranjera</t>
  </si>
  <si>
    <t>Enseñanza de Alemán como Lengua Extranjera</t>
  </si>
  <si>
    <t>Facultad de Estudios Superiores Acatlán</t>
  </si>
  <si>
    <t>Pedagogía</t>
  </si>
  <si>
    <t>Lengua y Literaturas Modernas (Letras Inglesas)</t>
  </si>
  <si>
    <t>Historia</t>
  </si>
  <si>
    <t>Geografía</t>
  </si>
  <si>
    <t>Filosofía</t>
  </si>
  <si>
    <t>Economía</t>
  </si>
  <si>
    <t>Bibliotecología y Estudios de la Información</t>
  </si>
  <si>
    <t>Facultad de Filosofía y Letras</t>
  </si>
  <si>
    <t>Facultad de Economía</t>
  </si>
  <si>
    <t>Derecho</t>
  </si>
  <si>
    <t>Facultad de Derecho</t>
  </si>
  <si>
    <r>
      <t>Informática</t>
    </r>
    <r>
      <rPr>
        <vertAlign val="superscript"/>
        <sz val="10"/>
        <rFont val="Arial"/>
        <family val="2"/>
      </rPr>
      <t>a</t>
    </r>
  </si>
  <si>
    <t>Contaduría</t>
  </si>
  <si>
    <t>Administración</t>
  </si>
  <si>
    <t>Facultad de Contaduría y Administración</t>
  </si>
  <si>
    <t>Sociología</t>
  </si>
  <si>
    <t>Relaciones Internacionales</t>
  </si>
  <si>
    <t>Ciencias Políticas y Administración Pública</t>
  </si>
  <si>
    <t>Ciencias de la Comunicación</t>
  </si>
  <si>
    <t>Facultad de Ciencias Políticas y Sociales</t>
  </si>
  <si>
    <t>LICENCIATURA</t>
  </si>
  <si>
    <t>Doctorado en Música</t>
  </si>
  <si>
    <t>Facultad de Música</t>
  </si>
  <si>
    <t>Doctorado en Ciencias Matemáticas</t>
  </si>
  <si>
    <t>Facultad de Ciencias</t>
  </si>
  <si>
    <t>Doctorado</t>
  </si>
  <si>
    <t>Maestría y Doctorado en Bibliotecología y Estudios de la Información</t>
  </si>
  <si>
    <t>Instituto de Investigaciones Bibliotecológicas y de la Información</t>
  </si>
  <si>
    <t>Maestría en Docencia para la Educación Media Superior</t>
  </si>
  <si>
    <t>Maestría</t>
  </si>
  <si>
    <t>Programa de Especialización en Enseñanza de Español como Lengua Extranjera</t>
  </si>
  <si>
    <t>Escuela Nacional de Lenguas, Lingüística y Traducción</t>
  </si>
  <si>
    <t xml:space="preserve">Especialización </t>
  </si>
  <si>
    <t>POSGRADO</t>
  </si>
  <si>
    <t>SISTEMA DE EDUCACIÓN A DISTANCIA</t>
  </si>
  <si>
    <r>
      <t>Enfermería</t>
    </r>
    <r>
      <rPr>
        <vertAlign val="superscript"/>
        <sz val="10"/>
        <rFont val="Arial"/>
        <family val="2"/>
      </rPr>
      <t>b</t>
    </r>
  </si>
  <si>
    <t>Escuela Nacional de Enfermería y Obstetricia</t>
  </si>
  <si>
    <t>Facultad de Estudios Superiores Aragón</t>
  </si>
  <si>
    <t>Facultad de Psicología</t>
  </si>
  <si>
    <t>Licenciatura</t>
  </si>
  <si>
    <t>Especializaciones en Medicina Veterinaria y Zootecnia</t>
  </si>
  <si>
    <t>Facultad de Medicina Veterinaria y Zootecnia</t>
  </si>
  <si>
    <t>SISTEMA DE UNIVERSIDAD ABIERTA</t>
  </si>
  <si>
    <t>total</t>
  </si>
  <si>
    <t>Total</t>
  </si>
  <si>
    <t>Mujeres</t>
  </si>
  <si>
    <t>Hombres</t>
  </si>
  <si>
    <t>Población</t>
  </si>
  <si>
    <t>Reingreso</t>
  </si>
  <si>
    <t>Primer ingreso</t>
  </si>
  <si>
    <t>Sistema / Entidad académica / Carrera</t>
  </si>
  <si>
    <t>2019-2020</t>
  </si>
  <si>
    <t>SISTEMA DE UNIVERSIDAD ABIERTA Y EDUCACIÓN A DISTANCIA POR MODALIDAD</t>
  </si>
  <si>
    <t>UNAM. POBLACIÓN ESCOLAR</t>
  </si>
  <si>
    <t>Lengua y Literaturas Hispánicas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</si>
</sst>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2" fillId="0" borderId="0" xfId="1" applyFont="1"/>
    <xf numFmtId="3" fontId="2" fillId="0" borderId="0" xfId="1" applyNumberFormat="1" applyFont="1"/>
    <xf numFmtId="3" fontId="2" fillId="0" borderId="0" xfId="1" applyNumberFormat="1" applyFont="1" applyFill="1"/>
    <xf numFmtId="0" fontId="2" fillId="0" borderId="0" xfId="1" applyFont="1" applyFill="1"/>
    <xf numFmtId="3" fontId="2" fillId="0" borderId="0" xfId="1" applyNumberFormat="1" applyFont="1" applyBorder="1"/>
    <xf numFmtId="3" fontId="2" fillId="0" borderId="0" xfId="0" quotePrefix="1" applyNumberFormat="1" applyFont="1" applyBorder="1" applyAlignment="1">
      <alignment vertical="center"/>
    </xf>
    <xf numFmtId="3" fontId="2" fillId="0" borderId="0" xfId="0" quotePrefix="1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3" fontId="2" fillId="0" borderId="0" xfId="1" applyNumberFormat="1" applyFont="1" applyAlignment="1">
      <alignment vertical="center"/>
    </xf>
    <xf numFmtId="3" fontId="2" fillId="0" borderId="0" xfId="1" applyNumberFormat="1" applyFont="1" applyFill="1" applyAlignment="1">
      <alignment vertical="center"/>
    </xf>
    <xf numFmtId="0" fontId="5" fillId="0" borderId="0" xfId="1" applyFont="1" applyAlignment="1">
      <alignment vertical="center"/>
    </xf>
    <xf numFmtId="1" fontId="5" fillId="0" borderId="0" xfId="1" applyNumberFormat="1" applyFont="1" applyBorder="1" applyAlignment="1" applyProtection="1">
      <alignment vertical="center" wrapText="1"/>
    </xf>
    <xf numFmtId="0" fontId="5" fillId="0" borderId="0" xfId="1" applyFont="1" applyFill="1" applyBorder="1" applyAlignment="1">
      <alignment vertical="center"/>
    </xf>
    <xf numFmtId="3" fontId="2" fillId="0" borderId="0" xfId="1" applyNumberFormat="1" applyFont="1" applyFill="1" applyBorder="1"/>
    <xf numFmtId="0" fontId="2" fillId="0" borderId="0" xfId="1" applyFont="1" applyBorder="1"/>
    <xf numFmtId="3" fontId="6" fillId="2" borderId="0" xfId="1" applyNumberFormat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0" fontId="0" fillId="0" borderId="0" xfId="0" applyNumberFormat="1" applyFill="1"/>
    <xf numFmtId="1" fontId="2" fillId="0" borderId="0" xfId="1" applyNumberFormat="1" applyFont="1" applyBorder="1" applyAlignment="1" applyProtection="1">
      <alignment horizontal="left" vertical="center" indent="2"/>
    </xf>
    <xf numFmtId="0" fontId="6" fillId="0" borderId="0" xfId="1" applyFont="1" applyBorder="1"/>
    <xf numFmtId="3" fontId="6" fillId="0" borderId="0" xfId="1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center" indent="1"/>
    </xf>
    <xf numFmtId="0" fontId="2" fillId="0" borderId="0" xfId="0" applyNumberFormat="1" applyFont="1" applyFill="1" applyBorder="1" applyAlignment="1">
      <alignment horizontal="left" vertical="center" indent="2"/>
    </xf>
    <xf numFmtId="3" fontId="6" fillId="0" borderId="0" xfId="0" quotePrefix="1" applyNumberFormat="1" applyFont="1" applyFill="1" applyBorder="1" applyAlignment="1">
      <alignment horizontal="right" vertical="center"/>
    </xf>
    <xf numFmtId="3" fontId="2" fillId="0" borderId="0" xfId="0" applyNumberFormat="1" applyFont="1"/>
    <xf numFmtId="0" fontId="2" fillId="0" borderId="0" xfId="0" applyFont="1"/>
    <xf numFmtId="0" fontId="2" fillId="0" borderId="0" xfId="0" quotePrefix="1" applyNumberFormat="1" applyFont="1" applyFill="1" applyBorder="1" applyAlignment="1">
      <alignment horizontal="left" vertical="center" indent="2"/>
    </xf>
    <xf numFmtId="0" fontId="2" fillId="0" borderId="0" xfId="0" quotePrefix="1" applyNumberFormat="1" applyFont="1" applyFill="1" applyBorder="1" applyAlignment="1">
      <alignment horizontal="left" indent="2"/>
    </xf>
    <xf numFmtId="0" fontId="2" fillId="0" borderId="0" xfId="0" applyNumberFormat="1" applyFont="1" applyFill="1"/>
    <xf numFmtId="1" fontId="2" fillId="0" borderId="0" xfId="1" applyNumberFormat="1" applyFont="1" applyFill="1" applyBorder="1" applyAlignment="1">
      <alignment horizontal="left" vertical="center" indent="2"/>
    </xf>
    <xf numFmtId="1" fontId="6" fillId="0" borderId="0" xfId="1" quotePrefix="1" applyNumberFormat="1" applyFont="1" applyFill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 indent="2"/>
    </xf>
    <xf numFmtId="3" fontId="6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0" fontId="2" fillId="0" borderId="0" xfId="0" applyNumberFormat="1" applyFont="1"/>
    <xf numFmtId="0" fontId="2" fillId="0" borderId="0" xfId="1" applyFont="1" applyBorder="1" applyAlignment="1">
      <alignment horizontal="left" vertical="center" indent="3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NumberFormat="1" applyFont="1"/>
    <xf numFmtId="0" fontId="6" fillId="0" borderId="0" xfId="1" applyFont="1" applyBorder="1" applyAlignment="1">
      <alignment horizontal="left" vertical="center" indent="2"/>
    </xf>
    <xf numFmtId="0" fontId="6" fillId="0" borderId="0" xfId="1" applyFont="1" applyBorder="1" applyAlignment="1">
      <alignment horizontal="left" vertical="center" indent="1"/>
    </xf>
    <xf numFmtId="3" fontId="2" fillId="0" borderId="0" xfId="2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left" vertical="center" indent="1"/>
    </xf>
    <xf numFmtId="1" fontId="2" fillId="0" borderId="0" xfId="1" applyNumberFormat="1" applyFont="1" applyBorder="1" applyAlignment="1">
      <alignment horizontal="left" vertical="center" indent="2"/>
    </xf>
    <xf numFmtId="3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4" fillId="0" borderId="0" xfId="1" applyFont="1"/>
    <xf numFmtId="3" fontId="11" fillId="2" borderId="0" xfId="3" applyNumberFormat="1" applyFont="1" applyFill="1" applyAlignment="1">
      <alignment horizontal="centerContinuous" vertical="center"/>
    </xf>
    <xf numFmtId="3" fontId="11" fillId="2" borderId="0" xfId="1" applyNumberFormat="1" applyFont="1" applyFill="1" applyBorder="1" applyAlignment="1">
      <alignment horizontal="center" vertical="center"/>
    </xf>
    <xf numFmtId="3" fontId="11" fillId="2" borderId="0" xfId="1" quotePrefix="1" applyNumberFormat="1" applyFont="1" applyFill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1" fontId="5" fillId="0" borderId="0" xfId="1" applyNumberFormat="1" applyFont="1" applyBorder="1" applyAlignment="1" applyProtection="1">
      <alignment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3" fontId="11" fillId="2" borderId="0" xfId="1" applyNumberFormat="1" applyFont="1" applyFill="1" applyBorder="1" applyAlignment="1">
      <alignment horizontal="center" vertical="center"/>
    </xf>
  </cellXfs>
  <cellStyles count="21">
    <cellStyle name="Normal" xfId="0" builtinId="0"/>
    <cellStyle name="Normal 10 2" xfId="4" xr:uid="{00000000-0005-0000-0000-000001000000}"/>
    <cellStyle name="Normal 10 2 2" xfId="5" xr:uid="{00000000-0005-0000-0000-000002000000}"/>
    <cellStyle name="Normal 10 3" xfId="6" xr:uid="{00000000-0005-0000-0000-000003000000}"/>
    <cellStyle name="Normal 12 2" xfId="7" xr:uid="{00000000-0005-0000-0000-000004000000}"/>
    <cellStyle name="Normal 12 3" xfId="8" xr:uid="{00000000-0005-0000-0000-000005000000}"/>
    <cellStyle name="Normal 19" xfId="9" xr:uid="{00000000-0005-0000-0000-000006000000}"/>
    <cellStyle name="Normal 2" xfId="10" xr:uid="{00000000-0005-0000-0000-000007000000}"/>
    <cellStyle name="Normal 2 2" xfId="11" xr:uid="{00000000-0005-0000-0000-000008000000}"/>
    <cellStyle name="Normal 2 2 2" xfId="12" xr:uid="{00000000-0005-0000-0000-000009000000}"/>
    <cellStyle name="Normal 2 2 2 2" xfId="13" xr:uid="{00000000-0005-0000-0000-00000A000000}"/>
    <cellStyle name="Normal 2 2 3" xfId="14" xr:uid="{00000000-0005-0000-0000-00000B000000}"/>
    <cellStyle name="Normal 2 3" xfId="15" xr:uid="{00000000-0005-0000-0000-00000C000000}"/>
    <cellStyle name="Normal 2 3 2" xfId="16" xr:uid="{00000000-0005-0000-0000-00000D000000}"/>
    <cellStyle name="Normal 2 4" xfId="17" xr:uid="{00000000-0005-0000-0000-00000E000000}"/>
    <cellStyle name="Normal 2 4 2" xfId="18" xr:uid="{00000000-0005-0000-0000-00000F000000}"/>
    <cellStyle name="Normal 3 2" xfId="19" xr:uid="{00000000-0005-0000-0000-000010000000}"/>
    <cellStyle name="Normal 3 2 2" xfId="20" xr:uid="{00000000-0005-0000-0000-000011000000}"/>
    <cellStyle name="Normal_Hoja1" xfId="2" xr:uid="{00000000-0005-0000-0000-000012000000}"/>
    <cellStyle name="Normal_pe_bach" xfId="3" xr:uid="{00000000-0005-0000-0000-000013000000}"/>
    <cellStyle name="Normal_poblac99" xfId="1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P269"/>
  <sheetViews>
    <sheetView tabSelected="1" topLeftCell="A24" zoomScaleNormal="100" workbookViewId="0">
      <selection sqref="A1:H1"/>
    </sheetView>
  </sheetViews>
  <sheetFormatPr baseColWidth="10" defaultColWidth="10.796875" defaultRowHeight="13"/>
  <cols>
    <col min="1" max="1" width="78.19921875" style="1" customWidth="1"/>
    <col min="2" max="4" width="11.19921875" style="2" customWidth="1"/>
    <col min="5" max="5" width="11.19921875" style="3" customWidth="1"/>
    <col min="6" max="8" width="11.19921875" style="2" customWidth="1"/>
    <col min="9" max="16" width="11.19921875" style="1" customWidth="1"/>
    <col min="17" max="16384" width="10.796875" style="1"/>
  </cols>
  <sheetData>
    <row r="1" spans="1:8" ht="15" customHeight="1">
      <c r="A1" s="61" t="s">
        <v>71</v>
      </c>
      <c r="B1" s="61"/>
      <c r="C1" s="61"/>
      <c r="D1" s="61"/>
      <c r="E1" s="61"/>
      <c r="F1" s="61"/>
      <c r="G1" s="61"/>
      <c r="H1" s="61"/>
    </row>
    <row r="2" spans="1:8" ht="15" customHeight="1">
      <c r="A2" s="62" t="s">
        <v>70</v>
      </c>
      <c r="B2" s="62"/>
      <c r="C2" s="62"/>
      <c r="D2" s="62"/>
      <c r="E2" s="62"/>
      <c r="F2" s="62"/>
      <c r="G2" s="62"/>
      <c r="H2" s="62"/>
    </row>
    <row r="3" spans="1:8" ht="15" customHeight="1">
      <c r="A3" s="63" t="s">
        <v>69</v>
      </c>
      <c r="B3" s="63"/>
      <c r="C3" s="63"/>
      <c r="D3" s="63"/>
      <c r="E3" s="63"/>
      <c r="F3" s="63"/>
      <c r="G3" s="63"/>
      <c r="H3" s="63"/>
    </row>
    <row r="4" spans="1:8">
      <c r="A4" s="59"/>
      <c r="B4" s="59"/>
      <c r="C4" s="59"/>
      <c r="D4" s="59"/>
      <c r="E4" s="59"/>
      <c r="F4" s="59"/>
      <c r="G4" s="59"/>
      <c r="H4" s="59"/>
    </row>
    <row r="5" spans="1:8" s="55" customFormat="1" ht="15" customHeight="1">
      <c r="A5" s="64" t="s">
        <v>68</v>
      </c>
      <c r="B5" s="65" t="s">
        <v>67</v>
      </c>
      <c r="C5" s="65"/>
      <c r="D5" s="65"/>
      <c r="E5" s="65" t="s">
        <v>66</v>
      </c>
      <c r="F5" s="65"/>
      <c r="G5" s="65"/>
      <c r="H5" s="56" t="s">
        <v>65</v>
      </c>
    </row>
    <row r="6" spans="1:8" s="55" customFormat="1" ht="15" customHeight="1">
      <c r="A6" s="64"/>
      <c r="B6" s="57" t="s">
        <v>64</v>
      </c>
      <c r="C6" s="58" t="s">
        <v>63</v>
      </c>
      <c r="D6" s="57" t="s">
        <v>62</v>
      </c>
      <c r="E6" s="57" t="s">
        <v>64</v>
      </c>
      <c r="F6" s="58" t="s">
        <v>63</v>
      </c>
      <c r="G6" s="57" t="s">
        <v>62</v>
      </c>
      <c r="H6" s="56" t="s">
        <v>61</v>
      </c>
    </row>
    <row r="7" spans="1:8" ht="9" customHeight="1">
      <c r="A7" s="15"/>
      <c r="B7" s="5"/>
      <c r="C7" s="5"/>
      <c r="D7" s="5"/>
      <c r="E7" s="14"/>
      <c r="F7" s="5"/>
      <c r="G7" s="5"/>
      <c r="H7" s="5"/>
    </row>
    <row r="8" spans="1:8" ht="15" customHeight="1">
      <c r="A8" s="37" t="s">
        <v>60</v>
      </c>
      <c r="B8" s="36">
        <f t="shared" ref="B8:G8" si="0">SUM(B9,B12)</f>
        <v>3559</v>
      </c>
      <c r="C8" s="36">
        <f t="shared" si="0"/>
        <v>3541</v>
      </c>
      <c r="D8" s="36">
        <f t="shared" si="0"/>
        <v>7116</v>
      </c>
      <c r="E8" s="36">
        <f t="shared" si="0"/>
        <v>6969</v>
      </c>
      <c r="F8" s="36">
        <f t="shared" si="0"/>
        <v>7731</v>
      </c>
      <c r="G8" s="36">
        <f t="shared" si="0"/>
        <v>14700</v>
      </c>
      <c r="H8" s="42">
        <f>SUM(D8,G8)</f>
        <v>21816</v>
      </c>
    </row>
    <row r="9" spans="1:8" ht="15" customHeight="1">
      <c r="A9" s="54" t="s">
        <v>50</v>
      </c>
      <c r="B9" s="36">
        <f t="shared" ref="B9:H9" si="1">SUM(B10)</f>
        <v>39</v>
      </c>
      <c r="C9" s="36">
        <f t="shared" si="1"/>
        <v>14</v>
      </c>
      <c r="D9" s="36">
        <f t="shared" si="1"/>
        <v>53</v>
      </c>
      <c r="E9" s="36">
        <f t="shared" si="1"/>
        <v>11</v>
      </c>
      <c r="F9" s="36">
        <f t="shared" si="1"/>
        <v>2</v>
      </c>
      <c r="G9" s="36">
        <f t="shared" si="1"/>
        <v>13</v>
      </c>
      <c r="H9" s="36">
        <f t="shared" si="1"/>
        <v>66</v>
      </c>
    </row>
    <row r="10" spans="1:8" ht="15" customHeight="1">
      <c r="A10" s="49" t="s">
        <v>59</v>
      </c>
      <c r="B10" s="53">
        <f t="shared" ref="B10:G10" si="2">SUM(B11)</f>
        <v>39</v>
      </c>
      <c r="C10" s="53">
        <f t="shared" si="2"/>
        <v>14</v>
      </c>
      <c r="D10" s="53">
        <f t="shared" si="2"/>
        <v>53</v>
      </c>
      <c r="E10" s="53">
        <f t="shared" si="2"/>
        <v>11</v>
      </c>
      <c r="F10" s="53">
        <f t="shared" si="2"/>
        <v>2</v>
      </c>
      <c r="G10" s="53">
        <f t="shared" si="2"/>
        <v>13</v>
      </c>
      <c r="H10" s="42">
        <f>SUM(D10,G10)</f>
        <v>66</v>
      </c>
    </row>
    <row r="11" spans="1:8" ht="15" customHeight="1">
      <c r="A11" s="48" t="s">
        <v>58</v>
      </c>
      <c r="B11" s="40">
        <v>39</v>
      </c>
      <c r="C11" s="40">
        <v>14</v>
      </c>
      <c r="D11" s="38">
        <f>B11+C11</f>
        <v>53</v>
      </c>
      <c r="E11" s="40">
        <v>11</v>
      </c>
      <c r="F11" s="40">
        <v>2</v>
      </c>
      <c r="G11" s="47">
        <f>F11+E11</f>
        <v>13</v>
      </c>
      <c r="H11" s="38">
        <f>SUM(D11,G11)</f>
        <v>66</v>
      </c>
    </row>
    <row r="12" spans="1:8" ht="15" customHeight="1">
      <c r="A12" s="37" t="s">
        <v>57</v>
      </c>
      <c r="B12" s="42">
        <f t="shared" ref="B12:H12" si="3">SUM(B13,B18,B22,B24,B26,B34,B36,B44,B48,B50,B52,B54,B56)</f>
        <v>3520</v>
      </c>
      <c r="C12" s="42">
        <f t="shared" si="3"/>
        <v>3527</v>
      </c>
      <c r="D12" s="42">
        <f t="shared" si="3"/>
        <v>7063</v>
      </c>
      <c r="E12" s="42">
        <f t="shared" si="3"/>
        <v>6958</v>
      </c>
      <c r="F12" s="42">
        <f t="shared" si="3"/>
        <v>7729</v>
      </c>
      <c r="G12" s="42">
        <f t="shared" si="3"/>
        <v>14687</v>
      </c>
      <c r="H12" s="42">
        <f t="shared" si="3"/>
        <v>21750</v>
      </c>
    </row>
    <row r="13" spans="1:8" ht="15" customHeight="1">
      <c r="A13" s="49" t="s">
        <v>37</v>
      </c>
      <c r="B13" s="53">
        <f>SUM(B14:B17)</f>
        <v>563</v>
      </c>
      <c r="C13" s="53">
        <f>SUM(C14:C17)</f>
        <v>573</v>
      </c>
      <c r="D13" s="53">
        <f>SUM(D14:D17)</f>
        <v>1136</v>
      </c>
      <c r="E13" s="36">
        <f>SUM(E14:E17)</f>
        <v>901</v>
      </c>
      <c r="F13" s="36">
        <f>SUM(F14:F17)</f>
        <v>722</v>
      </c>
      <c r="G13" s="36">
        <f>SUM(E13:F13)</f>
        <v>1623</v>
      </c>
      <c r="H13" s="42">
        <f t="shared" ref="H13:H35" si="4">SUM(D13,G13)</f>
        <v>2759</v>
      </c>
    </row>
    <row r="14" spans="1:8" ht="15" customHeight="1">
      <c r="A14" s="48" t="s">
        <v>36</v>
      </c>
      <c r="B14" s="32">
        <v>187</v>
      </c>
      <c r="C14" s="32">
        <v>187</v>
      </c>
      <c r="D14" s="38">
        <f>B14+C14</f>
        <v>374</v>
      </c>
      <c r="E14" s="32">
        <v>289</v>
      </c>
      <c r="F14" s="32">
        <v>255</v>
      </c>
      <c r="G14" s="47">
        <f>F14+E14</f>
        <v>544</v>
      </c>
      <c r="H14" s="38">
        <f t="shared" si="4"/>
        <v>918</v>
      </c>
    </row>
    <row r="15" spans="1:8" ht="15" customHeight="1">
      <c r="A15" s="48" t="s">
        <v>35</v>
      </c>
      <c r="B15" s="32">
        <v>156</v>
      </c>
      <c r="C15" s="32">
        <v>165</v>
      </c>
      <c r="D15" s="38">
        <f>B15+C15</f>
        <v>321</v>
      </c>
      <c r="E15" s="32">
        <v>301</v>
      </c>
      <c r="F15" s="32">
        <v>162</v>
      </c>
      <c r="G15" s="47">
        <f>F15+E15</f>
        <v>463</v>
      </c>
      <c r="H15" s="38">
        <f t="shared" si="4"/>
        <v>784</v>
      </c>
    </row>
    <row r="16" spans="1:8" ht="15" customHeight="1">
      <c r="A16" s="48" t="s">
        <v>34</v>
      </c>
      <c r="B16" s="32">
        <v>130</v>
      </c>
      <c r="C16" s="32">
        <v>122</v>
      </c>
      <c r="D16" s="38">
        <f>B16+C16</f>
        <v>252</v>
      </c>
      <c r="E16" s="32">
        <v>173</v>
      </c>
      <c r="F16" s="32">
        <v>180</v>
      </c>
      <c r="G16" s="47">
        <f>F16+E16</f>
        <v>353</v>
      </c>
      <c r="H16" s="38">
        <f t="shared" si="4"/>
        <v>605</v>
      </c>
    </row>
    <row r="17" spans="1:8" ht="15" customHeight="1">
      <c r="A17" s="48" t="s">
        <v>33</v>
      </c>
      <c r="B17" s="32">
        <v>90</v>
      </c>
      <c r="C17" s="32">
        <v>99</v>
      </c>
      <c r="D17" s="38">
        <f>B17+C17</f>
        <v>189</v>
      </c>
      <c r="E17" s="32">
        <v>138</v>
      </c>
      <c r="F17" s="32">
        <v>125</v>
      </c>
      <c r="G17" s="47">
        <f>F17+E17</f>
        <v>263</v>
      </c>
      <c r="H17" s="38">
        <f t="shared" si="4"/>
        <v>452</v>
      </c>
    </row>
    <row r="18" spans="1:8" ht="15" customHeight="1">
      <c r="A18" s="49" t="s">
        <v>32</v>
      </c>
      <c r="B18" s="42">
        <f>SUM(B19:B21)</f>
        <v>437</v>
      </c>
      <c r="C18" s="42">
        <f>SUM(C19:C21)</f>
        <v>573</v>
      </c>
      <c r="D18" s="42">
        <f>SUM(D19:D21)</f>
        <v>1010</v>
      </c>
      <c r="E18" s="42">
        <f>SUM(E19:E21)</f>
        <v>1011</v>
      </c>
      <c r="F18" s="42">
        <f>SUM(F19:F21)</f>
        <v>751</v>
      </c>
      <c r="G18" s="42">
        <f>SUM(E18:F18)</f>
        <v>1762</v>
      </c>
      <c r="H18" s="42">
        <f t="shared" si="4"/>
        <v>2772</v>
      </c>
    </row>
    <row r="19" spans="1:8" ht="15" customHeight="1">
      <c r="A19" s="48" t="s">
        <v>31</v>
      </c>
      <c r="B19" s="32">
        <v>190</v>
      </c>
      <c r="C19" s="32">
        <v>245</v>
      </c>
      <c r="D19" s="38">
        <f>B19+C19</f>
        <v>435</v>
      </c>
      <c r="E19" s="32">
        <v>428</v>
      </c>
      <c r="F19" s="32">
        <v>344</v>
      </c>
      <c r="G19" s="47">
        <f>F19+E19</f>
        <v>772</v>
      </c>
      <c r="H19" s="38">
        <f t="shared" si="4"/>
        <v>1207</v>
      </c>
    </row>
    <row r="20" spans="1:8" ht="15" customHeight="1">
      <c r="A20" s="48" t="s">
        <v>30</v>
      </c>
      <c r="B20" s="32">
        <v>198</v>
      </c>
      <c r="C20" s="32">
        <v>232</v>
      </c>
      <c r="D20" s="38">
        <f>B20+C20</f>
        <v>430</v>
      </c>
      <c r="E20" s="32">
        <v>368</v>
      </c>
      <c r="F20" s="32">
        <v>372</v>
      </c>
      <c r="G20" s="47">
        <f>F20+E20</f>
        <v>740</v>
      </c>
      <c r="H20" s="38">
        <f t="shared" si="4"/>
        <v>1170</v>
      </c>
    </row>
    <row r="21" spans="1:8" ht="15" customHeight="1">
      <c r="A21" s="48" t="s">
        <v>29</v>
      </c>
      <c r="B21" s="32">
        <v>49</v>
      </c>
      <c r="C21" s="32">
        <v>96</v>
      </c>
      <c r="D21" s="38">
        <f>B21+C21</f>
        <v>145</v>
      </c>
      <c r="E21" s="32">
        <v>215</v>
      </c>
      <c r="F21" s="32">
        <v>35</v>
      </c>
      <c r="G21" s="47">
        <f>F21+E21</f>
        <v>250</v>
      </c>
      <c r="H21" s="38">
        <f t="shared" si="4"/>
        <v>395</v>
      </c>
    </row>
    <row r="22" spans="1:8" ht="15" customHeight="1">
      <c r="A22" s="49" t="s">
        <v>28</v>
      </c>
      <c r="B22" s="42">
        <f>B23</f>
        <v>709</v>
      </c>
      <c r="C22" s="42">
        <f>C23</f>
        <v>801</v>
      </c>
      <c r="D22" s="42">
        <f>D23</f>
        <v>1510</v>
      </c>
      <c r="E22" s="42">
        <f>E23</f>
        <v>1437</v>
      </c>
      <c r="F22" s="42">
        <f>F23</f>
        <v>1300</v>
      </c>
      <c r="G22" s="42">
        <f>SUM(E22:F22)</f>
        <v>2737</v>
      </c>
      <c r="H22" s="42">
        <f t="shared" si="4"/>
        <v>4247</v>
      </c>
    </row>
    <row r="23" spans="1:8" ht="15" customHeight="1">
      <c r="A23" s="48" t="s">
        <v>27</v>
      </c>
      <c r="B23" s="32">
        <v>709</v>
      </c>
      <c r="C23" s="32">
        <v>801</v>
      </c>
      <c r="D23" s="38">
        <f>B23+C23</f>
        <v>1510</v>
      </c>
      <c r="E23" s="32">
        <v>1437</v>
      </c>
      <c r="F23" s="32">
        <v>1300</v>
      </c>
      <c r="G23" s="47">
        <f>F23+E23</f>
        <v>2737</v>
      </c>
      <c r="H23" s="38">
        <f t="shared" si="4"/>
        <v>4247</v>
      </c>
    </row>
    <row r="24" spans="1:8" ht="15" customHeight="1">
      <c r="A24" s="49" t="s">
        <v>26</v>
      </c>
      <c r="B24" s="42">
        <f>B25</f>
        <v>188</v>
      </c>
      <c r="C24" s="42">
        <f>C25</f>
        <v>270</v>
      </c>
      <c r="D24" s="42">
        <f>D25</f>
        <v>458</v>
      </c>
      <c r="E24" s="42">
        <f>E25</f>
        <v>477</v>
      </c>
      <c r="F24" s="42">
        <f>F25</f>
        <v>244</v>
      </c>
      <c r="G24" s="42">
        <f>SUM(E24:F24)</f>
        <v>721</v>
      </c>
      <c r="H24" s="42">
        <f t="shared" si="4"/>
        <v>1179</v>
      </c>
    </row>
    <row r="25" spans="1:8" ht="15" customHeight="1">
      <c r="A25" s="48" t="s">
        <v>23</v>
      </c>
      <c r="B25" s="32">
        <v>188</v>
      </c>
      <c r="C25" s="32">
        <v>270</v>
      </c>
      <c r="D25" s="38">
        <f>B25+C25</f>
        <v>458</v>
      </c>
      <c r="E25" s="32">
        <v>477</v>
      </c>
      <c r="F25" s="32">
        <v>244</v>
      </c>
      <c r="G25" s="47">
        <f>F25+E25</f>
        <v>721</v>
      </c>
      <c r="H25" s="38">
        <f t="shared" si="4"/>
        <v>1179</v>
      </c>
    </row>
    <row r="26" spans="1:8" ht="15" customHeight="1">
      <c r="A26" s="49" t="s">
        <v>25</v>
      </c>
      <c r="B26" s="42">
        <f t="shared" ref="B26:G26" si="5">SUM(B27:B33)</f>
        <v>319</v>
      </c>
      <c r="C26" s="42">
        <f t="shared" si="5"/>
        <v>289</v>
      </c>
      <c r="D26" s="42">
        <f t="shared" si="5"/>
        <v>608</v>
      </c>
      <c r="E26" s="42">
        <f t="shared" si="5"/>
        <v>857</v>
      </c>
      <c r="F26" s="42">
        <f t="shared" si="5"/>
        <v>916</v>
      </c>
      <c r="G26" s="42">
        <f t="shared" si="5"/>
        <v>1773</v>
      </c>
      <c r="H26" s="42">
        <f t="shared" si="4"/>
        <v>2381</v>
      </c>
    </row>
    <row r="27" spans="1:8" ht="15" customHeight="1">
      <c r="A27" s="48" t="s">
        <v>24</v>
      </c>
      <c r="B27" s="32">
        <v>30</v>
      </c>
      <c r="C27" s="32">
        <v>16</v>
      </c>
      <c r="D27" s="38">
        <f t="shared" ref="D27:D33" si="6">B27+C27</f>
        <v>46</v>
      </c>
      <c r="E27" s="32">
        <v>2</v>
      </c>
      <c r="F27" s="32">
        <v>2</v>
      </c>
      <c r="G27" s="47">
        <f t="shared" ref="G27:G33" si="7">F27+E27</f>
        <v>4</v>
      </c>
      <c r="H27" s="38">
        <f t="shared" si="4"/>
        <v>50</v>
      </c>
    </row>
    <row r="28" spans="1:8" ht="15" customHeight="1">
      <c r="A28" s="48" t="s">
        <v>72</v>
      </c>
      <c r="B28" s="32">
        <v>59</v>
      </c>
      <c r="C28" s="32">
        <v>65</v>
      </c>
      <c r="D28" s="38">
        <f t="shared" si="6"/>
        <v>124</v>
      </c>
      <c r="E28" s="32">
        <v>199</v>
      </c>
      <c r="F28" s="32">
        <v>272</v>
      </c>
      <c r="G28" s="47">
        <f t="shared" si="7"/>
        <v>471</v>
      </c>
      <c r="H28" s="38">
        <f t="shared" si="4"/>
        <v>595</v>
      </c>
    </row>
    <row r="29" spans="1:8" ht="15" customHeight="1">
      <c r="A29" s="48" t="s">
        <v>22</v>
      </c>
      <c r="B29" s="32">
        <v>44</v>
      </c>
      <c r="C29" s="32">
        <v>41</v>
      </c>
      <c r="D29" s="38">
        <f t="shared" si="6"/>
        <v>85</v>
      </c>
      <c r="E29" s="32">
        <v>231</v>
      </c>
      <c r="F29" s="32">
        <v>66</v>
      </c>
      <c r="G29" s="47">
        <f t="shared" si="7"/>
        <v>297</v>
      </c>
      <c r="H29" s="38">
        <f t="shared" si="4"/>
        <v>382</v>
      </c>
    </row>
    <row r="30" spans="1:8" ht="15" customHeight="1">
      <c r="A30" s="48" t="s">
        <v>21</v>
      </c>
      <c r="B30" s="32">
        <v>24</v>
      </c>
      <c r="C30" s="32">
        <v>29</v>
      </c>
      <c r="D30" s="38">
        <f t="shared" si="6"/>
        <v>53</v>
      </c>
      <c r="E30" s="32">
        <v>131</v>
      </c>
      <c r="F30" s="32">
        <v>109</v>
      </c>
      <c r="G30" s="47">
        <f t="shared" si="7"/>
        <v>240</v>
      </c>
      <c r="H30" s="38">
        <f t="shared" si="4"/>
        <v>293</v>
      </c>
    </row>
    <row r="31" spans="1:8" ht="15" customHeight="1">
      <c r="A31" s="48" t="s">
        <v>20</v>
      </c>
      <c r="B31" s="32">
        <v>38</v>
      </c>
      <c r="C31" s="32">
        <v>40</v>
      </c>
      <c r="D31" s="38">
        <f t="shared" si="6"/>
        <v>78</v>
      </c>
      <c r="E31" s="32">
        <v>193</v>
      </c>
      <c r="F31" s="32">
        <v>110</v>
      </c>
      <c r="G31" s="47">
        <f t="shared" si="7"/>
        <v>303</v>
      </c>
      <c r="H31" s="38">
        <f t="shared" si="4"/>
        <v>381</v>
      </c>
    </row>
    <row r="32" spans="1:8" ht="15" customHeight="1">
      <c r="A32" s="48" t="s">
        <v>19</v>
      </c>
      <c r="B32" s="32">
        <v>5</v>
      </c>
      <c r="C32" s="32">
        <v>7</v>
      </c>
      <c r="D32" s="38">
        <f t="shared" si="6"/>
        <v>12</v>
      </c>
      <c r="E32" s="32">
        <v>22</v>
      </c>
      <c r="F32" s="32">
        <v>36</v>
      </c>
      <c r="G32" s="47">
        <f t="shared" si="7"/>
        <v>58</v>
      </c>
      <c r="H32" s="38">
        <f t="shared" si="4"/>
        <v>70</v>
      </c>
    </row>
    <row r="33" spans="1:8" ht="15" customHeight="1">
      <c r="A33" s="48" t="s">
        <v>18</v>
      </c>
      <c r="B33" s="32">
        <v>119</v>
      </c>
      <c r="C33" s="32">
        <v>91</v>
      </c>
      <c r="D33" s="38">
        <f t="shared" si="6"/>
        <v>210</v>
      </c>
      <c r="E33" s="32">
        <v>79</v>
      </c>
      <c r="F33" s="32">
        <v>321</v>
      </c>
      <c r="G33" s="47">
        <f t="shared" si="7"/>
        <v>400</v>
      </c>
      <c r="H33" s="38">
        <f t="shared" si="4"/>
        <v>610</v>
      </c>
    </row>
    <row r="34" spans="1:8" ht="15" customHeight="1">
      <c r="A34" s="52" t="s">
        <v>56</v>
      </c>
      <c r="B34" s="42">
        <f>B35</f>
        <v>116</v>
      </c>
      <c r="C34" s="42">
        <f>C35</f>
        <v>178</v>
      </c>
      <c r="D34" s="42">
        <f>D35</f>
        <v>294</v>
      </c>
      <c r="E34" s="42">
        <f>E35</f>
        <v>368</v>
      </c>
      <c r="F34" s="42">
        <f>F35</f>
        <v>594</v>
      </c>
      <c r="G34" s="42">
        <f>SUM(E34:F34)</f>
        <v>962</v>
      </c>
      <c r="H34" s="42">
        <f t="shared" si="4"/>
        <v>1256</v>
      </c>
    </row>
    <row r="35" spans="1:8" ht="15" customHeight="1">
      <c r="A35" s="48" t="s">
        <v>8</v>
      </c>
      <c r="B35" s="51">
        <v>116</v>
      </c>
      <c r="C35" s="51">
        <v>178</v>
      </c>
      <c r="D35" s="38">
        <f>B35+C35</f>
        <v>294</v>
      </c>
      <c r="E35" s="51">
        <v>368</v>
      </c>
      <c r="F35" s="51">
        <v>594</v>
      </c>
      <c r="G35" s="47">
        <f>F35+E35</f>
        <v>962</v>
      </c>
      <c r="H35" s="38">
        <f t="shared" si="4"/>
        <v>1256</v>
      </c>
    </row>
    <row r="36" spans="1:8" ht="15" customHeight="1">
      <c r="A36" s="49" t="s">
        <v>17</v>
      </c>
      <c r="B36" s="42">
        <f t="shared" ref="B36:H36" si="8">B37+B38+B39+B40+B41+B42+B43</f>
        <v>278</v>
      </c>
      <c r="C36" s="42">
        <f t="shared" si="8"/>
        <v>249</v>
      </c>
      <c r="D36" s="42">
        <f t="shared" si="8"/>
        <v>527</v>
      </c>
      <c r="E36" s="42">
        <f t="shared" si="8"/>
        <v>774</v>
      </c>
      <c r="F36" s="42">
        <f t="shared" si="8"/>
        <v>866</v>
      </c>
      <c r="G36" s="42">
        <f t="shared" si="8"/>
        <v>1640</v>
      </c>
      <c r="H36" s="42">
        <f t="shared" si="8"/>
        <v>2167</v>
      </c>
    </row>
    <row r="37" spans="1:8" ht="15" customHeight="1">
      <c r="A37" s="48" t="s">
        <v>27</v>
      </c>
      <c r="B37" s="32">
        <v>149</v>
      </c>
      <c r="C37" s="32">
        <v>143</v>
      </c>
      <c r="D37" s="38">
        <f t="shared" ref="D37:D43" si="9">B37+C37</f>
        <v>292</v>
      </c>
      <c r="E37" s="32">
        <v>543</v>
      </c>
      <c r="F37" s="32">
        <v>519</v>
      </c>
      <c r="G37" s="47">
        <f t="shared" ref="G37:G43" si="10">F37+E37</f>
        <v>1062</v>
      </c>
      <c r="H37" s="38">
        <f t="shared" ref="H37:H53" si="11">SUM(D37,G37)</f>
        <v>1354</v>
      </c>
    </row>
    <row r="38" spans="1:8" ht="15" customHeight="1">
      <c r="A38" s="48" t="s">
        <v>16</v>
      </c>
      <c r="B38" s="32">
        <v>1</v>
      </c>
      <c r="C38" s="32">
        <v>0</v>
      </c>
      <c r="D38" s="38">
        <f t="shared" si="9"/>
        <v>1</v>
      </c>
      <c r="E38" s="32">
        <v>0</v>
      </c>
      <c r="F38" s="32">
        <v>0</v>
      </c>
      <c r="G38" s="47">
        <f t="shared" si="10"/>
        <v>0</v>
      </c>
      <c r="H38" s="38">
        <f t="shared" si="11"/>
        <v>1</v>
      </c>
    </row>
    <row r="39" spans="1:8" ht="15" customHeight="1">
      <c r="A39" s="48" t="s">
        <v>15</v>
      </c>
      <c r="B39" s="32">
        <v>29</v>
      </c>
      <c r="C39" s="32">
        <v>8</v>
      </c>
      <c r="D39" s="38">
        <f t="shared" si="9"/>
        <v>37</v>
      </c>
      <c r="E39" s="32">
        <v>10</v>
      </c>
      <c r="F39" s="32">
        <v>19</v>
      </c>
      <c r="G39" s="47">
        <f t="shared" si="10"/>
        <v>29</v>
      </c>
      <c r="H39" s="38">
        <f t="shared" si="11"/>
        <v>66</v>
      </c>
    </row>
    <row r="40" spans="1:8" ht="15" customHeight="1">
      <c r="A40" s="48" t="s">
        <v>14</v>
      </c>
      <c r="B40" s="32">
        <v>0</v>
      </c>
      <c r="C40" s="32">
        <v>0</v>
      </c>
      <c r="D40" s="38">
        <f t="shared" si="9"/>
        <v>0</v>
      </c>
      <c r="E40" s="32">
        <v>0</v>
      </c>
      <c r="F40" s="32">
        <v>1</v>
      </c>
      <c r="G40" s="47">
        <f t="shared" si="10"/>
        <v>1</v>
      </c>
      <c r="H40" s="38">
        <f t="shared" si="11"/>
        <v>1</v>
      </c>
    </row>
    <row r="41" spans="1:8" ht="15" customHeight="1">
      <c r="A41" s="48" t="s">
        <v>13</v>
      </c>
      <c r="B41" s="32">
        <v>8</v>
      </c>
      <c r="C41" s="32">
        <v>10</v>
      </c>
      <c r="D41" s="38">
        <f t="shared" si="9"/>
        <v>18</v>
      </c>
      <c r="E41" s="32">
        <v>4</v>
      </c>
      <c r="F41" s="32">
        <v>13</v>
      </c>
      <c r="G41" s="47">
        <f t="shared" si="10"/>
        <v>17</v>
      </c>
      <c r="H41" s="38">
        <f t="shared" si="11"/>
        <v>35</v>
      </c>
    </row>
    <row r="42" spans="1:8" ht="15" customHeight="1">
      <c r="A42" s="48" t="s">
        <v>12</v>
      </c>
      <c r="B42" s="32">
        <v>1</v>
      </c>
      <c r="C42" s="32">
        <v>2</v>
      </c>
      <c r="D42" s="38">
        <f t="shared" si="9"/>
        <v>3</v>
      </c>
      <c r="E42" s="32">
        <v>1</v>
      </c>
      <c r="F42" s="32">
        <v>0</v>
      </c>
      <c r="G42" s="47">
        <f t="shared" si="10"/>
        <v>1</v>
      </c>
      <c r="H42" s="38">
        <f t="shared" si="11"/>
        <v>4</v>
      </c>
    </row>
    <row r="43" spans="1:8" ht="15" customHeight="1">
      <c r="A43" s="48" t="s">
        <v>34</v>
      </c>
      <c r="B43" s="32">
        <v>90</v>
      </c>
      <c r="C43" s="32">
        <v>86</v>
      </c>
      <c r="D43" s="38">
        <f t="shared" si="9"/>
        <v>176</v>
      </c>
      <c r="E43" s="32">
        <v>216</v>
      </c>
      <c r="F43" s="32">
        <v>314</v>
      </c>
      <c r="G43" s="47">
        <f t="shared" si="10"/>
        <v>530</v>
      </c>
      <c r="H43" s="38">
        <f t="shared" si="11"/>
        <v>706</v>
      </c>
    </row>
    <row r="44" spans="1:8" ht="15" customHeight="1">
      <c r="A44" s="49" t="s">
        <v>55</v>
      </c>
      <c r="B44" s="42">
        <f t="shared" ref="B44:G44" si="12">SUM(B45:B47)</f>
        <v>275</v>
      </c>
      <c r="C44" s="42">
        <f t="shared" si="12"/>
        <v>253</v>
      </c>
      <c r="D44" s="42">
        <f t="shared" si="12"/>
        <v>528</v>
      </c>
      <c r="E44" s="42">
        <f t="shared" si="12"/>
        <v>767</v>
      </c>
      <c r="F44" s="42">
        <f t="shared" si="12"/>
        <v>635</v>
      </c>
      <c r="G44" s="42">
        <f t="shared" si="12"/>
        <v>1402</v>
      </c>
      <c r="H44" s="42">
        <f t="shared" si="11"/>
        <v>1930</v>
      </c>
    </row>
    <row r="45" spans="1:8" ht="15" customHeight="1">
      <c r="A45" s="48" t="s">
        <v>27</v>
      </c>
      <c r="B45" s="32">
        <v>143</v>
      </c>
      <c r="C45" s="32">
        <v>115</v>
      </c>
      <c r="D45" s="38">
        <f>B45+C45</f>
        <v>258</v>
      </c>
      <c r="E45" s="32">
        <v>388</v>
      </c>
      <c r="F45" s="32">
        <v>337</v>
      </c>
      <c r="G45" s="47">
        <f>F45+E45</f>
        <v>725</v>
      </c>
      <c r="H45" s="38">
        <f t="shared" si="11"/>
        <v>983</v>
      </c>
    </row>
    <row r="46" spans="1:8" ht="15" customHeight="1">
      <c r="A46" s="48" t="s">
        <v>23</v>
      </c>
      <c r="B46" s="32">
        <v>72</v>
      </c>
      <c r="C46" s="32">
        <v>65</v>
      </c>
      <c r="D46" s="38">
        <f>B46+C46</f>
        <v>137</v>
      </c>
      <c r="E46" s="32">
        <v>210</v>
      </c>
      <c r="F46" s="32">
        <v>116</v>
      </c>
      <c r="G46" s="47">
        <f>F46+E46</f>
        <v>326</v>
      </c>
      <c r="H46" s="38">
        <f t="shared" si="11"/>
        <v>463</v>
      </c>
    </row>
    <row r="47" spans="1:8" ht="15" customHeight="1">
      <c r="A47" s="48" t="s">
        <v>34</v>
      </c>
      <c r="B47" s="32">
        <v>60</v>
      </c>
      <c r="C47" s="32">
        <v>73</v>
      </c>
      <c r="D47" s="38">
        <f>B47+C47</f>
        <v>133</v>
      </c>
      <c r="E47" s="32">
        <v>169</v>
      </c>
      <c r="F47" s="32">
        <v>182</v>
      </c>
      <c r="G47" s="47">
        <f>F47+E47</f>
        <v>351</v>
      </c>
      <c r="H47" s="38">
        <f t="shared" si="11"/>
        <v>484</v>
      </c>
    </row>
    <row r="48" spans="1:8" ht="15" customHeight="1">
      <c r="A48" s="49" t="s">
        <v>11</v>
      </c>
      <c r="B48" s="42">
        <f t="shared" ref="B48:G48" si="13">B49</f>
        <v>66</v>
      </c>
      <c r="C48" s="42">
        <f t="shared" si="13"/>
        <v>59</v>
      </c>
      <c r="D48" s="42">
        <f t="shared" si="13"/>
        <v>125</v>
      </c>
      <c r="E48" s="42">
        <f t="shared" si="13"/>
        <v>0</v>
      </c>
      <c r="F48" s="42">
        <f t="shared" si="13"/>
        <v>6</v>
      </c>
      <c r="G48" s="42">
        <f t="shared" si="13"/>
        <v>6</v>
      </c>
      <c r="H48" s="42">
        <f t="shared" si="11"/>
        <v>131</v>
      </c>
    </row>
    <row r="49" spans="1:8" ht="15" customHeight="1">
      <c r="A49" s="48" t="s">
        <v>10</v>
      </c>
      <c r="B49" s="32">
        <v>66</v>
      </c>
      <c r="C49" s="32">
        <v>59</v>
      </c>
      <c r="D49" s="38">
        <f>B49+C49</f>
        <v>125</v>
      </c>
      <c r="E49" s="32">
        <v>0</v>
      </c>
      <c r="F49" s="32">
        <v>6</v>
      </c>
      <c r="G49" s="47">
        <f>F49+E49</f>
        <v>6</v>
      </c>
      <c r="H49" s="38">
        <f t="shared" si="11"/>
        <v>131</v>
      </c>
    </row>
    <row r="50" spans="1:8" ht="15" customHeight="1">
      <c r="A50" s="49" t="s">
        <v>9</v>
      </c>
      <c r="B50" s="42">
        <f t="shared" ref="B50:G50" si="14">B51</f>
        <v>355</v>
      </c>
      <c r="C50" s="42">
        <f t="shared" si="14"/>
        <v>210</v>
      </c>
      <c r="D50" s="42">
        <f t="shared" si="14"/>
        <v>565</v>
      </c>
      <c r="E50" s="42">
        <f t="shared" si="14"/>
        <v>0</v>
      </c>
      <c r="F50" s="42">
        <f t="shared" si="14"/>
        <v>3</v>
      </c>
      <c r="G50" s="42">
        <f t="shared" si="14"/>
        <v>3</v>
      </c>
      <c r="H50" s="42">
        <f t="shared" si="11"/>
        <v>568</v>
      </c>
    </row>
    <row r="51" spans="1:8" ht="15" customHeight="1">
      <c r="A51" s="48" t="s">
        <v>8</v>
      </c>
      <c r="B51" s="32">
        <v>355</v>
      </c>
      <c r="C51" s="32">
        <v>210</v>
      </c>
      <c r="D51" s="38">
        <f>B51+C51</f>
        <v>565</v>
      </c>
      <c r="E51" s="32">
        <v>0</v>
      </c>
      <c r="F51" s="32">
        <v>3</v>
      </c>
      <c r="G51" s="47">
        <f>F51+E51</f>
        <v>3</v>
      </c>
      <c r="H51" s="38">
        <f t="shared" si="11"/>
        <v>568</v>
      </c>
    </row>
    <row r="52" spans="1:8" ht="15" customHeight="1">
      <c r="A52" s="49" t="s">
        <v>7</v>
      </c>
      <c r="B52" s="42">
        <f>B53</f>
        <v>31</v>
      </c>
      <c r="C52" s="42">
        <v>0</v>
      </c>
      <c r="D52" s="42">
        <f>D53</f>
        <v>47</v>
      </c>
      <c r="E52" s="42">
        <v>0</v>
      </c>
      <c r="F52" s="42">
        <v>0</v>
      </c>
      <c r="G52" s="42">
        <v>0</v>
      </c>
      <c r="H52" s="42">
        <f t="shared" si="11"/>
        <v>47</v>
      </c>
    </row>
    <row r="53" spans="1:8" ht="15" customHeight="1">
      <c r="A53" s="48" t="s">
        <v>6</v>
      </c>
      <c r="B53" s="32">
        <v>31</v>
      </c>
      <c r="C53" s="32">
        <v>16</v>
      </c>
      <c r="D53" s="38">
        <f>B53+C53</f>
        <v>47</v>
      </c>
      <c r="E53" s="32">
        <v>0</v>
      </c>
      <c r="F53" s="32">
        <v>0</v>
      </c>
      <c r="G53" s="47">
        <f>F53+E53</f>
        <v>0</v>
      </c>
      <c r="H53" s="38">
        <f t="shared" si="11"/>
        <v>47</v>
      </c>
    </row>
    <row r="54" spans="1:8" ht="15" customHeight="1">
      <c r="A54" s="34" t="s">
        <v>54</v>
      </c>
      <c r="B54" s="42">
        <f t="shared" ref="B54:H54" si="15">B55</f>
        <v>0</v>
      </c>
      <c r="C54" s="42">
        <f t="shared" si="15"/>
        <v>0</v>
      </c>
      <c r="D54" s="42">
        <f t="shared" si="15"/>
        <v>0</v>
      </c>
      <c r="E54" s="42">
        <f t="shared" si="15"/>
        <v>339</v>
      </c>
      <c r="F54" s="42">
        <f t="shared" si="15"/>
        <v>1565</v>
      </c>
      <c r="G54" s="42">
        <f t="shared" si="15"/>
        <v>1904</v>
      </c>
      <c r="H54" s="42">
        <f t="shared" si="15"/>
        <v>1904</v>
      </c>
    </row>
    <row r="55" spans="1:8" ht="15" customHeight="1">
      <c r="A55" s="50" t="s">
        <v>53</v>
      </c>
      <c r="B55" s="40">
        <v>0</v>
      </c>
      <c r="C55" s="40">
        <v>0</v>
      </c>
      <c r="D55" s="38">
        <f>B55+C55</f>
        <v>0</v>
      </c>
      <c r="E55" s="40">
        <v>339</v>
      </c>
      <c r="F55" s="40">
        <v>1565</v>
      </c>
      <c r="G55" s="47">
        <f>F55+E55</f>
        <v>1904</v>
      </c>
      <c r="H55" s="38">
        <f>SUM(D55,G55)</f>
        <v>1904</v>
      </c>
    </row>
    <row r="56" spans="1:8" ht="15" customHeight="1">
      <c r="A56" s="49" t="s">
        <v>5</v>
      </c>
      <c r="B56" s="42">
        <f>B57</f>
        <v>183</v>
      </c>
      <c r="C56" s="42">
        <f>C57</f>
        <v>72</v>
      </c>
      <c r="D56" s="42">
        <f>D57</f>
        <v>255</v>
      </c>
      <c r="E56" s="42">
        <f>E57</f>
        <v>27</v>
      </c>
      <c r="F56" s="42">
        <f>F57</f>
        <v>127</v>
      </c>
      <c r="G56" s="42">
        <f>SUM(E56:F56)</f>
        <v>154</v>
      </c>
      <c r="H56" s="42">
        <f>SUM(D56,G56)</f>
        <v>409</v>
      </c>
    </row>
    <row r="57" spans="1:8" ht="15" customHeight="1">
      <c r="A57" s="48" t="s">
        <v>4</v>
      </c>
      <c r="B57" s="32">
        <v>183</v>
      </c>
      <c r="C57" s="32">
        <v>72</v>
      </c>
      <c r="D57" s="38">
        <f>B57+C57</f>
        <v>255</v>
      </c>
      <c r="E57" s="32">
        <v>27</v>
      </c>
      <c r="F57" s="32">
        <v>127</v>
      </c>
      <c r="G57" s="47">
        <f>F57+E57</f>
        <v>154</v>
      </c>
      <c r="H57" s="38">
        <f>SUM(D57,G57)</f>
        <v>409</v>
      </c>
    </row>
    <row r="58" spans="1:8" ht="9" customHeight="1">
      <c r="A58" s="21"/>
      <c r="B58" s="46"/>
      <c r="C58" s="46"/>
      <c r="D58" s="19"/>
      <c r="E58" s="46"/>
      <c r="F58" s="46"/>
      <c r="G58" s="19"/>
      <c r="H58" s="19"/>
    </row>
    <row r="59" spans="1:8" ht="15" customHeight="1">
      <c r="A59" s="37" t="s">
        <v>52</v>
      </c>
      <c r="B59" s="36">
        <f t="shared" ref="B59:H59" si="16">SUM(B60,B78)</f>
        <v>1510</v>
      </c>
      <c r="C59" s="36">
        <f t="shared" si="16"/>
        <v>1813</v>
      </c>
      <c r="D59" s="36">
        <f t="shared" si="16"/>
        <v>3323</v>
      </c>
      <c r="E59" s="36">
        <f t="shared" si="16"/>
        <v>5153</v>
      </c>
      <c r="F59" s="36">
        <f t="shared" si="16"/>
        <v>7248</v>
      </c>
      <c r="G59" s="36">
        <f t="shared" si="16"/>
        <v>12401</v>
      </c>
      <c r="H59" s="36">
        <f t="shared" si="16"/>
        <v>15724</v>
      </c>
    </row>
    <row r="60" spans="1:8" ht="15" customHeight="1">
      <c r="A60" s="37" t="s">
        <v>51</v>
      </c>
      <c r="B60" s="36">
        <f t="shared" ref="B60:H60" si="17">SUM(B61,B64,B73)</f>
        <v>24</v>
      </c>
      <c r="C60" s="36">
        <f t="shared" si="17"/>
        <v>44</v>
      </c>
      <c r="D60" s="36">
        <f t="shared" si="17"/>
        <v>68</v>
      </c>
      <c r="E60" s="36">
        <f t="shared" si="17"/>
        <v>21</v>
      </c>
      <c r="F60" s="36">
        <f t="shared" si="17"/>
        <v>71</v>
      </c>
      <c r="G60" s="36">
        <f t="shared" si="17"/>
        <v>92</v>
      </c>
      <c r="H60" s="36">
        <f t="shared" si="17"/>
        <v>160</v>
      </c>
    </row>
    <row r="61" spans="1:8" ht="15" customHeight="1">
      <c r="A61" s="45" t="s">
        <v>50</v>
      </c>
      <c r="B61" s="36">
        <f t="shared" ref="B61:H61" si="18">B62</f>
        <v>5</v>
      </c>
      <c r="C61" s="36">
        <f t="shared" si="18"/>
        <v>16</v>
      </c>
      <c r="D61" s="36">
        <f t="shared" si="18"/>
        <v>21</v>
      </c>
      <c r="E61" s="36">
        <f t="shared" si="18"/>
        <v>7</v>
      </c>
      <c r="F61" s="36">
        <f t="shared" si="18"/>
        <v>35</v>
      </c>
      <c r="G61" s="36">
        <f t="shared" si="18"/>
        <v>42</v>
      </c>
      <c r="H61" s="36">
        <f t="shared" si="18"/>
        <v>63</v>
      </c>
    </row>
    <row r="62" spans="1:8" ht="15" customHeight="1">
      <c r="A62" s="44" t="s">
        <v>49</v>
      </c>
      <c r="B62" s="36">
        <f t="shared" ref="B62:G62" si="19">SUM(B63)</f>
        <v>5</v>
      </c>
      <c r="C62" s="36">
        <f t="shared" si="19"/>
        <v>16</v>
      </c>
      <c r="D62" s="36">
        <f t="shared" si="19"/>
        <v>21</v>
      </c>
      <c r="E62" s="36">
        <f t="shared" si="19"/>
        <v>7</v>
      </c>
      <c r="F62" s="36">
        <f t="shared" si="19"/>
        <v>35</v>
      </c>
      <c r="G62" s="36">
        <f t="shared" si="19"/>
        <v>42</v>
      </c>
      <c r="H62" s="42">
        <f>SUM(D62,G62)</f>
        <v>63</v>
      </c>
    </row>
    <row r="63" spans="1:8" ht="15" customHeight="1">
      <c r="A63" s="41" t="s">
        <v>48</v>
      </c>
      <c r="B63" s="40">
        <v>5</v>
      </c>
      <c r="C63" s="40">
        <v>16</v>
      </c>
      <c r="D63" s="39">
        <f>B63+C63</f>
        <v>21</v>
      </c>
      <c r="E63" s="40">
        <v>7</v>
      </c>
      <c r="F63" s="40">
        <v>35</v>
      </c>
      <c r="G63" s="39">
        <f>E63+F63</f>
        <v>42</v>
      </c>
      <c r="H63" s="38">
        <f>SUM(D63,G63)</f>
        <v>63</v>
      </c>
    </row>
    <row r="64" spans="1:8" ht="15" customHeight="1">
      <c r="A64" s="45" t="s">
        <v>47</v>
      </c>
      <c r="B64" s="36">
        <f t="shared" ref="B64:H64" si="20">B65+B67+B69+B71</f>
        <v>19</v>
      </c>
      <c r="C64" s="36">
        <f t="shared" si="20"/>
        <v>28</v>
      </c>
      <c r="D64" s="36">
        <f t="shared" si="20"/>
        <v>47</v>
      </c>
      <c r="E64" s="36">
        <f t="shared" si="20"/>
        <v>13</v>
      </c>
      <c r="F64" s="36">
        <f t="shared" si="20"/>
        <v>33</v>
      </c>
      <c r="G64" s="36">
        <f t="shared" si="20"/>
        <v>46</v>
      </c>
      <c r="H64" s="36">
        <f t="shared" si="20"/>
        <v>93</v>
      </c>
    </row>
    <row r="65" spans="1:8" ht="15" customHeight="1">
      <c r="A65" s="44" t="s">
        <v>17</v>
      </c>
      <c r="B65" s="36">
        <f t="shared" ref="B65:H65" si="21">B66</f>
        <v>13</v>
      </c>
      <c r="C65" s="36">
        <f t="shared" si="21"/>
        <v>23</v>
      </c>
      <c r="D65" s="36">
        <f t="shared" si="21"/>
        <v>36</v>
      </c>
      <c r="E65" s="36">
        <f t="shared" si="21"/>
        <v>10</v>
      </c>
      <c r="F65" s="36">
        <f t="shared" si="21"/>
        <v>18</v>
      </c>
      <c r="G65" s="36">
        <f t="shared" si="21"/>
        <v>28</v>
      </c>
      <c r="H65" s="36">
        <f t="shared" si="21"/>
        <v>64</v>
      </c>
    </row>
    <row r="66" spans="1:8" ht="15" customHeight="1">
      <c r="A66" s="41" t="s">
        <v>46</v>
      </c>
      <c r="B66" s="32">
        <v>13</v>
      </c>
      <c r="C66" s="32">
        <v>23</v>
      </c>
      <c r="D66" s="39">
        <f>B66+C66</f>
        <v>36</v>
      </c>
      <c r="E66" s="32">
        <v>10</v>
      </c>
      <c r="F66" s="32">
        <v>18</v>
      </c>
      <c r="G66" s="39">
        <f>E66+F66</f>
        <v>28</v>
      </c>
      <c r="H66" s="38">
        <f>SUM(D66,G66)</f>
        <v>64</v>
      </c>
    </row>
    <row r="67" spans="1:8" ht="15" customHeight="1">
      <c r="A67" s="44" t="s">
        <v>9</v>
      </c>
      <c r="B67" s="36">
        <f t="shared" ref="B67:H67" si="22">B68</f>
        <v>0</v>
      </c>
      <c r="C67" s="36">
        <f t="shared" si="22"/>
        <v>0</v>
      </c>
      <c r="D67" s="36">
        <f t="shared" si="22"/>
        <v>0</v>
      </c>
      <c r="E67" s="36">
        <f t="shared" si="22"/>
        <v>0</v>
      </c>
      <c r="F67" s="36">
        <f t="shared" si="22"/>
        <v>3</v>
      </c>
      <c r="G67" s="36">
        <f t="shared" si="22"/>
        <v>3</v>
      </c>
      <c r="H67" s="36">
        <f t="shared" si="22"/>
        <v>3</v>
      </c>
    </row>
    <row r="68" spans="1:8" ht="15" customHeight="1">
      <c r="A68" s="41" t="s">
        <v>46</v>
      </c>
      <c r="B68" s="32">
        <v>0</v>
      </c>
      <c r="C68" s="32">
        <v>0</v>
      </c>
      <c r="D68" s="39">
        <f>B68+C68</f>
        <v>0</v>
      </c>
      <c r="E68" s="32">
        <v>0</v>
      </c>
      <c r="F68" s="32">
        <v>3</v>
      </c>
      <c r="G68" s="39">
        <f>E68+F68</f>
        <v>3</v>
      </c>
      <c r="H68" s="38">
        <f>SUM(D68,G68)</f>
        <v>3</v>
      </c>
    </row>
    <row r="69" spans="1:8" ht="15" customHeight="1">
      <c r="A69" s="44" t="s">
        <v>25</v>
      </c>
      <c r="B69" s="36">
        <f t="shared" ref="B69:H69" si="23">B70</f>
        <v>3</v>
      </c>
      <c r="C69" s="36">
        <f t="shared" si="23"/>
        <v>1</v>
      </c>
      <c r="D69" s="36">
        <f t="shared" si="23"/>
        <v>4</v>
      </c>
      <c r="E69" s="36">
        <f t="shared" si="23"/>
        <v>3</v>
      </c>
      <c r="F69" s="36">
        <f t="shared" si="23"/>
        <v>12</v>
      </c>
      <c r="G69" s="36">
        <f t="shared" si="23"/>
        <v>15</v>
      </c>
      <c r="H69" s="36">
        <f t="shared" si="23"/>
        <v>19</v>
      </c>
    </row>
    <row r="70" spans="1:8" ht="15" customHeight="1">
      <c r="A70" s="41" t="s">
        <v>44</v>
      </c>
      <c r="B70" s="32">
        <v>3</v>
      </c>
      <c r="C70" s="32">
        <v>1</v>
      </c>
      <c r="D70" s="39">
        <f>B70+C70</f>
        <v>4</v>
      </c>
      <c r="E70" s="32">
        <v>3</v>
      </c>
      <c r="F70" s="32">
        <v>12</v>
      </c>
      <c r="G70" s="39">
        <f>E70+F70</f>
        <v>15</v>
      </c>
      <c r="H70" s="38">
        <f>SUM(D70,G70)</f>
        <v>19</v>
      </c>
    </row>
    <row r="71" spans="1:8" ht="15" customHeight="1">
      <c r="A71" s="44" t="s">
        <v>45</v>
      </c>
      <c r="B71" s="36">
        <f t="shared" ref="B71:H71" si="24">B72</f>
        <v>3</v>
      </c>
      <c r="C71" s="36">
        <f t="shared" si="24"/>
        <v>4</v>
      </c>
      <c r="D71" s="36">
        <f t="shared" si="24"/>
        <v>7</v>
      </c>
      <c r="E71" s="36">
        <f t="shared" si="24"/>
        <v>0</v>
      </c>
      <c r="F71" s="36">
        <f t="shared" si="24"/>
        <v>0</v>
      </c>
      <c r="G71" s="36">
        <f t="shared" si="24"/>
        <v>0</v>
      </c>
      <c r="H71" s="36">
        <f t="shared" si="24"/>
        <v>7</v>
      </c>
    </row>
    <row r="72" spans="1:8" ht="15" customHeight="1">
      <c r="A72" s="41" t="s">
        <v>44</v>
      </c>
      <c r="B72" s="32">
        <v>3</v>
      </c>
      <c r="C72" s="32">
        <v>4</v>
      </c>
      <c r="D72" s="39">
        <f>B72+C72</f>
        <v>7</v>
      </c>
      <c r="E72" s="32">
        <v>0</v>
      </c>
      <c r="F72" s="32">
        <v>0</v>
      </c>
      <c r="G72" s="39">
        <f>E72+F72</f>
        <v>0</v>
      </c>
      <c r="H72" s="38">
        <f>SUM(D72,G72)</f>
        <v>7</v>
      </c>
    </row>
    <row r="73" spans="1:8" ht="15" customHeight="1">
      <c r="A73" s="45" t="s">
        <v>43</v>
      </c>
      <c r="B73" s="36">
        <f t="shared" ref="B73:H73" si="25">B74+B76</f>
        <v>0</v>
      </c>
      <c r="C73" s="36">
        <f t="shared" si="25"/>
        <v>0</v>
      </c>
      <c r="D73" s="36">
        <f t="shared" si="25"/>
        <v>0</v>
      </c>
      <c r="E73" s="36">
        <f t="shared" si="25"/>
        <v>1</v>
      </c>
      <c r="F73" s="36">
        <f t="shared" si="25"/>
        <v>3</v>
      </c>
      <c r="G73" s="36">
        <f t="shared" si="25"/>
        <v>4</v>
      </c>
      <c r="H73" s="36">
        <f t="shared" si="25"/>
        <v>4</v>
      </c>
    </row>
    <row r="74" spans="1:8" ht="15" customHeight="1">
      <c r="A74" s="44" t="s">
        <v>42</v>
      </c>
      <c r="B74" s="43">
        <f>B75</f>
        <v>0</v>
      </c>
      <c r="C74" s="43">
        <f>C75</f>
        <v>0</v>
      </c>
      <c r="D74" s="36">
        <f>B74+C74</f>
        <v>0</v>
      </c>
      <c r="E74" s="43">
        <f>E75</f>
        <v>0</v>
      </c>
      <c r="F74" s="43">
        <f>F75</f>
        <v>1</v>
      </c>
      <c r="G74" s="36">
        <f>E74+F74</f>
        <v>1</v>
      </c>
      <c r="H74" s="42">
        <f>SUM(D74,G74)</f>
        <v>1</v>
      </c>
    </row>
    <row r="75" spans="1:8" ht="15" customHeight="1">
      <c r="A75" s="41" t="s">
        <v>41</v>
      </c>
      <c r="B75" s="40">
        <v>0</v>
      </c>
      <c r="C75" s="40">
        <v>0</v>
      </c>
      <c r="D75" s="39">
        <f>B75+C75</f>
        <v>0</v>
      </c>
      <c r="E75" s="40">
        <v>0</v>
      </c>
      <c r="F75" s="40">
        <v>1</v>
      </c>
      <c r="G75" s="39">
        <f>E75+F75</f>
        <v>1</v>
      </c>
      <c r="H75" s="38">
        <f>SUM(D75,G75)</f>
        <v>1</v>
      </c>
    </row>
    <row r="76" spans="1:8" ht="15" customHeight="1">
      <c r="A76" s="44" t="s">
        <v>40</v>
      </c>
      <c r="B76" s="43">
        <f>B77</f>
        <v>0</v>
      </c>
      <c r="C76" s="43">
        <f>C77</f>
        <v>0</v>
      </c>
      <c r="D76" s="36">
        <f>B76+C76</f>
        <v>0</v>
      </c>
      <c r="E76" s="43">
        <f>E77</f>
        <v>1</v>
      </c>
      <c r="F76" s="43">
        <f>F77</f>
        <v>2</v>
      </c>
      <c r="G76" s="36">
        <f>G77</f>
        <v>3</v>
      </c>
      <c r="H76" s="42">
        <f>SUM(D76,G76)</f>
        <v>3</v>
      </c>
    </row>
    <row r="77" spans="1:8" ht="15" customHeight="1">
      <c r="A77" s="41" t="s">
        <v>39</v>
      </c>
      <c r="B77" s="40">
        <v>0</v>
      </c>
      <c r="C77" s="40">
        <v>0</v>
      </c>
      <c r="D77" s="39">
        <f>B77+C77</f>
        <v>0</v>
      </c>
      <c r="E77" s="40">
        <v>1</v>
      </c>
      <c r="F77" s="40">
        <v>2</v>
      </c>
      <c r="G77" s="39">
        <f>E77+F77</f>
        <v>3</v>
      </c>
      <c r="H77" s="38">
        <f>SUM(D77,G77)</f>
        <v>3</v>
      </c>
    </row>
    <row r="78" spans="1:8" ht="15" customHeight="1">
      <c r="A78" s="37" t="s">
        <v>38</v>
      </c>
      <c r="B78" s="36">
        <f t="shared" ref="B78:H78" si="26">SUM(B79,B84,B88,B90,B92,B100,B106,B108,B110,B112)</f>
        <v>1486</v>
      </c>
      <c r="C78" s="36">
        <f t="shared" si="26"/>
        <v>1769</v>
      </c>
      <c r="D78" s="36">
        <f t="shared" si="26"/>
        <v>3255</v>
      </c>
      <c r="E78" s="36">
        <f t="shared" si="26"/>
        <v>5132</v>
      </c>
      <c r="F78" s="36">
        <f t="shared" si="26"/>
        <v>7177</v>
      </c>
      <c r="G78" s="36">
        <f t="shared" si="26"/>
        <v>12309</v>
      </c>
      <c r="H78" s="36">
        <f t="shared" si="26"/>
        <v>15564</v>
      </c>
    </row>
    <row r="79" spans="1:8" s="22" customFormat="1" ht="15" customHeight="1">
      <c r="A79" s="34" t="s">
        <v>37</v>
      </c>
      <c r="B79" s="23">
        <f>SUM(B80:B83)</f>
        <v>315</v>
      </c>
      <c r="C79" s="23">
        <f>SUM(C80:C83)</f>
        <v>282</v>
      </c>
      <c r="D79" s="23">
        <f>SUM(D80:D83)</f>
        <v>597</v>
      </c>
      <c r="E79" s="23">
        <f>SUM(E80:E83)</f>
        <v>966</v>
      </c>
      <c r="F79" s="23">
        <f>SUM(F80:F83)</f>
        <v>1014</v>
      </c>
      <c r="G79" s="23">
        <f>SUM(E79:F79)</f>
        <v>1980</v>
      </c>
      <c r="H79" s="23">
        <f t="shared" ref="H79:H109" si="27">SUM(G79,D79)</f>
        <v>2577</v>
      </c>
    </row>
    <row r="80" spans="1:8" s="15" customFormat="1" ht="15" customHeight="1">
      <c r="A80" s="35" t="s">
        <v>36</v>
      </c>
      <c r="B80" s="32">
        <v>92</v>
      </c>
      <c r="C80" s="32">
        <v>82</v>
      </c>
      <c r="D80" s="19">
        <f>B80+C80</f>
        <v>174</v>
      </c>
      <c r="E80" s="32">
        <v>279</v>
      </c>
      <c r="F80" s="32">
        <v>333</v>
      </c>
      <c r="G80" s="19">
        <f>E80+F80</f>
        <v>612</v>
      </c>
      <c r="H80" s="19">
        <f t="shared" si="27"/>
        <v>786</v>
      </c>
    </row>
    <row r="81" spans="1:8" s="15" customFormat="1" ht="15" customHeight="1">
      <c r="A81" s="35" t="s">
        <v>35</v>
      </c>
      <c r="B81" s="32">
        <v>110</v>
      </c>
      <c r="C81" s="32">
        <v>61</v>
      </c>
      <c r="D81" s="19">
        <f>B81+C81</f>
        <v>171</v>
      </c>
      <c r="E81" s="32">
        <v>348</v>
      </c>
      <c r="F81" s="32">
        <v>220</v>
      </c>
      <c r="G81" s="19">
        <f>E81+F81</f>
        <v>568</v>
      </c>
      <c r="H81" s="19">
        <f t="shared" si="27"/>
        <v>739</v>
      </c>
    </row>
    <row r="82" spans="1:8" s="15" customFormat="1" ht="15" customHeight="1">
      <c r="A82" s="35" t="s">
        <v>34</v>
      </c>
      <c r="B82" s="32">
        <v>62</v>
      </c>
      <c r="C82" s="32">
        <v>83</v>
      </c>
      <c r="D82" s="19">
        <f>B82+C82</f>
        <v>145</v>
      </c>
      <c r="E82" s="32">
        <v>229</v>
      </c>
      <c r="F82" s="32">
        <v>287</v>
      </c>
      <c r="G82" s="19">
        <f>E82+F82</f>
        <v>516</v>
      </c>
      <c r="H82" s="19">
        <f t="shared" si="27"/>
        <v>661</v>
      </c>
    </row>
    <row r="83" spans="1:8" s="15" customFormat="1" ht="15" customHeight="1">
      <c r="A83" s="35" t="s">
        <v>33</v>
      </c>
      <c r="B83" s="32">
        <v>51</v>
      </c>
      <c r="C83" s="32">
        <v>56</v>
      </c>
      <c r="D83" s="19">
        <f>B83+C83</f>
        <v>107</v>
      </c>
      <c r="E83" s="32">
        <v>110</v>
      </c>
      <c r="F83" s="32">
        <v>174</v>
      </c>
      <c r="G83" s="19">
        <f>E83+F83</f>
        <v>284</v>
      </c>
      <c r="H83" s="19">
        <f t="shared" si="27"/>
        <v>391</v>
      </c>
    </row>
    <row r="84" spans="1:8" s="22" customFormat="1" ht="15" customHeight="1">
      <c r="A84" s="34" t="s">
        <v>32</v>
      </c>
      <c r="B84" s="23">
        <f>SUM(B85:B87)</f>
        <v>262</v>
      </c>
      <c r="C84" s="23">
        <f>SUM(C85:C87)</f>
        <v>178</v>
      </c>
      <c r="D84" s="23">
        <f>SUM(D85:D87)</f>
        <v>440</v>
      </c>
      <c r="E84" s="23">
        <f>SUM(E85:E87)</f>
        <v>1145</v>
      </c>
      <c r="F84" s="23">
        <f>SUM(F85:F87)</f>
        <v>870</v>
      </c>
      <c r="G84" s="23">
        <f>SUM(E84:F84)</f>
        <v>2015</v>
      </c>
      <c r="H84" s="23">
        <f t="shared" si="27"/>
        <v>2455</v>
      </c>
    </row>
    <row r="85" spans="1:8" s="15" customFormat="1" ht="15" customHeight="1">
      <c r="A85" s="33" t="s">
        <v>31</v>
      </c>
      <c r="B85" s="32">
        <v>120</v>
      </c>
      <c r="C85" s="32">
        <v>80</v>
      </c>
      <c r="D85" s="19">
        <f>B85+C85</f>
        <v>200</v>
      </c>
      <c r="E85" s="32">
        <v>460</v>
      </c>
      <c r="F85" s="32">
        <v>380</v>
      </c>
      <c r="G85" s="19">
        <f>E85+F85</f>
        <v>840</v>
      </c>
      <c r="H85" s="19">
        <f t="shared" si="27"/>
        <v>1040</v>
      </c>
    </row>
    <row r="86" spans="1:8" s="15" customFormat="1" ht="15" customHeight="1">
      <c r="A86" s="33" t="s">
        <v>30</v>
      </c>
      <c r="B86" s="32">
        <v>91</v>
      </c>
      <c r="C86" s="32">
        <v>82</v>
      </c>
      <c r="D86" s="19">
        <f>B86+C86</f>
        <v>173</v>
      </c>
      <c r="E86" s="32">
        <v>383</v>
      </c>
      <c r="F86" s="32">
        <v>440</v>
      </c>
      <c r="G86" s="19">
        <f>E86+F86</f>
        <v>823</v>
      </c>
      <c r="H86" s="19">
        <f t="shared" si="27"/>
        <v>996</v>
      </c>
    </row>
    <row r="87" spans="1:8" s="15" customFormat="1" ht="15" customHeight="1">
      <c r="A87" s="33" t="s">
        <v>29</v>
      </c>
      <c r="B87" s="32">
        <v>51</v>
      </c>
      <c r="C87" s="32">
        <v>16</v>
      </c>
      <c r="D87" s="19">
        <f>B87+C87</f>
        <v>67</v>
      </c>
      <c r="E87" s="32">
        <v>302</v>
      </c>
      <c r="F87" s="32">
        <v>50</v>
      </c>
      <c r="G87" s="19">
        <f>E87+F87</f>
        <v>352</v>
      </c>
      <c r="H87" s="19">
        <f t="shared" si="27"/>
        <v>419</v>
      </c>
    </row>
    <row r="88" spans="1:8" s="22" customFormat="1" ht="15" customHeight="1">
      <c r="A88" s="34" t="s">
        <v>28</v>
      </c>
      <c r="B88" s="23">
        <f>SUM(B89)</f>
        <v>334</v>
      </c>
      <c r="C88" s="23">
        <f>SUM(C89)</f>
        <v>313</v>
      </c>
      <c r="D88" s="23">
        <f>SUM(D89)</f>
        <v>647</v>
      </c>
      <c r="E88" s="23">
        <f>SUM(E89)</f>
        <v>1000</v>
      </c>
      <c r="F88" s="23">
        <f>SUM(F89)</f>
        <v>909</v>
      </c>
      <c r="G88" s="23">
        <f>SUM(E88:F88)</f>
        <v>1909</v>
      </c>
      <c r="H88" s="23">
        <f t="shared" si="27"/>
        <v>2556</v>
      </c>
    </row>
    <row r="89" spans="1:8" s="15" customFormat="1" ht="15" customHeight="1">
      <c r="A89" s="33" t="s">
        <v>27</v>
      </c>
      <c r="B89" s="32">
        <v>334</v>
      </c>
      <c r="C89" s="32">
        <v>313</v>
      </c>
      <c r="D89" s="19">
        <f>B89+C89</f>
        <v>647</v>
      </c>
      <c r="E89" s="32">
        <v>1000</v>
      </c>
      <c r="F89" s="32">
        <v>909</v>
      </c>
      <c r="G89" s="19">
        <f>E89+F89</f>
        <v>1909</v>
      </c>
      <c r="H89" s="19">
        <f t="shared" si="27"/>
        <v>2556</v>
      </c>
    </row>
    <row r="90" spans="1:8" s="22" customFormat="1" ht="15" customHeight="1">
      <c r="A90" s="34" t="s">
        <v>26</v>
      </c>
      <c r="B90" s="23">
        <f>SUM(B91)</f>
        <v>163</v>
      </c>
      <c r="C90" s="23">
        <f>SUM(C91)</f>
        <v>51</v>
      </c>
      <c r="D90" s="23">
        <f>SUM(D91)</f>
        <v>214</v>
      </c>
      <c r="E90" s="23">
        <f>SUM(E91)</f>
        <v>533</v>
      </c>
      <c r="F90" s="23">
        <f>SUM(F91)</f>
        <v>218</v>
      </c>
      <c r="G90" s="23">
        <f>SUM(E90:F90)</f>
        <v>751</v>
      </c>
      <c r="H90" s="23">
        <f t="shared" si="27"/>
        <v>965</v>
      </c>
    </row>
    <row r="91" spans="1:8" s="15" customFormat="1" ht="15" customHeight="1">
      <c r="A91" s="33" t="s">
        <v>23</v>
      </c>
      <c r="B91" s="32">
        <v>163</v>
      </c>
      <c r="C91" s="32">
        <v>51</v>
      </c>
      <c r="D91" s="19">
        <f>B91+C91</f>
        <v>214</v>
      </c>
      <c r="E91" s="32">
        <v>533</v>
      </c>
      <c r="F91" s="32">
        <v>218</v>
      </c>
      <c r="G91" s="19">
        <f>E91+F91</f>
        <v>751</v>
      </c>
      <c r="H91" s="19">
        <f t="shared" si="27"/>
        <v>965</v>
      </c>
    </row>
    <row r="92" spans="1:8" s="22" customFormat="1" ht="15" customHeight="1">
      <c r="A92" s="34" t="s">
        <v>25</v>
      </c>
      <c r="B92" s="23">
        <f>SUM(B93:B99)</f>
        <v>90</v>
      </c>
      <c r="C92" s="23">
        <f>SUM(C93:C99)</f>
        <v>255</v>
      </c>
      <c r="D92" s="23">
        <f>SUM(D93:D99)</f>
        <v>345</v>
      </c>
      <c r="E92" s="23">
        <f>SUM(E93:E99)</f>
        <v>279</v>
      </c>
      <c r="F92" s="23">
        <f>SUM(F93:F99)</f>
        <v>1043</v>
      </c>
      <c r="G92" s="23">
        <f>SUM(E92:F92)</f>
        <v>1322</v>
      </c>
      <c r="H92" s="23">
        <f t="shared" si="27"/>
        <v>1667</v>
      </c>
    </row>
    <row r="93" spans="1:8" s="22" customFormat="1" ht="15" customHeight="1">
      <c r="A93" s="33" t="s">
        <v>24</v>
      </c>
      <c r="B93" s="32">
        <v>23</v>
      </c>
      <c r="C93" s="32">
        <v>21</v>
      </c>
      <c r="D93" s="19">
        <f t="shared" ref="D93:D99" si="28">B93+C93</f>
        <v>44</v>
      </c>
      <c r="E93" s="32">
        <v>69</v>
      </c>
      <c r="F93" s="32">
        <v>139</v>
      </c>
      <c r="G93" s="19">
        <f t="shared" ref="G93:G99" si="29">E93+F93</f>
        <v>208</v>
      </c>
      <c r="H93" s="19">
        <f t="shared" si="27"/>
        <v>252</v>
      </c>
    </row>
    <row r="94" spans="1:8" s="22" customFormat="1" ht="15" customHeight="1">
      <c r="A94" s="33" t="s">
        <v>72</v>
      </c>
      <c r="B94" s="32">
        <v>0</v>
      </c>
      <c r="C94" s="32">
        <v>0</v>
      </c>
      <c r="D94" s="19">
        <f t="shared" si="28"/>
        <v>0</v>
      </c>
      <c r="E94" s="32">
        <v>0</v>
      </c>
      <c r="F94" s="32">
        <v>1</v>
      </c>
      <c r="G94" s="19">
        <f t="shared" si="29"/>
        <v>1</v>
      </c>
      <c r="H94" s="19">
        <f t="shared" si="27"/>
        <v>1</v>
      </c>
    </row>
    <row r="95" spans="1:8" s="22" customFormat="1" ht="15" customHeight="1">
      <c r="A95" s="33" t="s">
        <v>22</v>
      </c>
      <c r="B95" s="32">
        <v>0</v>
      </c>
      <c r="C95" s="32">
        <v>0</v>
      </c>
      <c r="D95" s="19">
        <f t="shared" si="28"/>
        <v>0</v>
      </c>
      <c r="E95" s="32">
        <v>0</v>
      </c>
      <c r="F95" s="32">
        <v>0</v>
      </c>
      <c r="G95" s="19">
        <f t="shared" si="29"/>
        <v>0</v>
      </c>
      <c r="H95" s="19">
        <f t="shared" si="27"/>
        <v>0</v>
      </c>
    </row>
    <row r="96" spans="1:8" s="22" customFormat="1" ht="15" customHeight="1">
      <c r="A96" s="33" t="s">
        <v>21</v>
      </c>
      <c r="B96" s="32">
        <v>0</v>
      </c>
      <c r="C96" s="32">
        <v>0</v>
      </c>
      <c r="D96" s="19">
        <f t="shared" si="28"/>
        <v>0</v>
      </c>
      <c r="E96" s="32">
        <v>0</v>
      </c>
      <c r="F96" s="32">
        <v>0</v>
      </c>
      <c r="G96" s="19">
        <f t="shared" si="29"/>
        <v>0</v>
      </c>
      <c r="H96" s="19">
        <f t="shared" si="27"/>
        <v>0</v>
      </c>
    </row>
    <row r="97" spans="1:16" s="22" customFormat="1" ht="15" customHeight="1">
      <c r="A97" s="33" t="s">
        <v>20</v>
      </c>
      <c r="B97" s="32">
        <v>0</v>
      </c>
      <c r="C97" s="32">
        <v>0</v>
      </c>
      <c r="D97" s="19">
        <f t="shared" si="28"/>
        <v>0</v>
      </c>
      <c r="E97" s="32">
        <v>0</v>
      </c>
      <c r="F97" s="32">
        <v>0</v>
      </c>
      <c r="G97" s="19">
        <f t="shared" si="29"/>
        <v>0</v>
      </c>
      <c r="H97" s="19">
        <f t="shared" si="27"/>
        <v>0</v>
      </c>
    </row>
    <row r="98" spans="1:16" s="22" customFormat="1" ht="15" customHeight="1">
      <c r="A98" s="33" t="s">
        <v>19</v>
      </c>
      <c r="B98" s="32">
        <v>0</v>
      </c>
      <c r="C98" s="32">
        <v>0</v>
      </c>
      <c r="D98" s="19">
        <f t="shared" si="28"/>
        <v>0</v>
      </c>
      <c r="E98" s="32">
        <v>0</v>
      </c>
      <c r="F98" s="32">
        <v>0</v>
      </c>
      <c r="G98" s="19">
        <f t="shared" si="29"/>
        <v>0</v>
      </c>
      <c r="H98" s="19">
        <f t="shared" si="27"/>
        <v>0</v>
      </c>
    </row>
    <row r="99" spans="1:16" s="22" customFormat="1" ht="15" customHeight="1">
      <c r="A99" s="33" t="s">
        <v>18</v>
      </c>
      <c r="B99" s="32">
        <v>67</v>
      </c>
      <c r="C99" s="32">
        <v>234</v>
      </c>
      <c r="D99" s="19">
        <f t="shared" si="28"/>
        <v>301</v>
      </c>
      <c r="E99" s="32">
        <v>210</v>
      </c>
      <c r="F99" s="32">
        <v>903</v>
      </c>
      <c r="G99" s="19">
        <f t="shared" si="29"/>
        <v>1113</v>
      </c>
      <c r="H99" s="19">
        <f t="shared" si="27"/>
        <v>1414</v>
      </c>
    </row>
    <row r="100" spans="1:16" s="22" customFormat="1" ht="15" customHeight="1">
      <c r="A100" s="25" t="s">
        <v>17</v>
      </c>
      <c r="B100" s="24">
        <f t="shared" ref="B100:G100" si="30">SUM(B101:B105)</f>
        <v>17</v>
      </c>
      <c r="C100" s="24">
        <f t="shared" si="30"/>
        <v>32</v>
      </c>
      <c r="D100" s="24">
        <f t="shared" si="30"/>
        <v>49</v>
      </c>
      <c r="E100" s="24">
        <f t="shared" si="30"/>
        <v>68</v>
      </c>
      <c r="F100" s="24">
        <f t="shared" si="30"/>
        <v>121</v>
      </c>
      <c r="G100" s="24">
        <f t="shared" si="30"/>
        <v>189</v>
      </c>
      <c r="H100" s="23">
        <f t="shared" si="27"/>
        <v>238</v>
      </c>
    </row>
    <row r="101" spans="1:16" s="15" customFormat="1" ht="15" customHeight="1">
      <c r="A101" s="31" t="s">
        <v>16</v>
      </c>
      <c r="B101" s="20">
        <v>0</v>
      </c>
      <c r="C101" s="20">
        <v>1</v>
      </c>
      <c r="D101" s="19">
        <f>B101+C101</f>
        <v>1</v>
      </c>
      <c r="E101" s="20">
        <v>1</v>
      </c>
      <c r="F101" s="20">
        <v>2</v>
      </c>
      <c r="G101" s="19">
        <f>E101+F101</f>
        <v>3</v>
      </c>
      <c r="H101" s="19">
        <f t="shared" si="27"/>
        <v>4</v>
      </c>
      <c r="I101" s="29"/>
      <c r="J101" s="28"/>
      <c r="K101" s="28"/>
      <c r="L101" s="28"/>
      <c r="M101" s="28"/>
      <c r="N101" s="28"/>
      <c r="O101" s="28"/>
      <c r="P101" s="28"/>
    </row>
    <row r="102" spans="1:16" s="15" customFormat="1" ht="15" customHeight="1">
      <c r="A102" s="30" t="s">
        <v>15</v>
      </c>
      <c r="B102" s="20">
        <v>12</v>
      </c>
      <c r="C102" s="20">
        <v>18</v>
      </c>
      <c r="D102" s="19">
        <f>B102+C102</f>
        <v>30</v>
      </c>
      <c r="E102" s="20">
        <v>39</v>
      </c>
      <c r="F102" s="20">
        <v>88</v>
      </c>
      <c r="G102" s="19">
        <f>E102+F102</f>
        <v>127</v>
      </c>
      <c r="H102" s="19">
        <f t="shared" si="27"/>
        <v>157</v>
      </c>
      <c r="I102" s="29"/>
      <c r="J102" s="28"/>
      <c r="K102" s="28"/>
      <c r="L102" s="28"/>
      <c r="M102" s="28"/>
      <c r="N102" s="28"/>
      <c r="O102" s="28"/>
      <c r="P102" s="28"/>
    </row>
    <row r="103" spans="1:16" s="15" customFormat="1" ht="15" customHeight="1">
      <c r="A103" s="30" t="s">
        <v>14</v>
      </c>
      <c r="B103" s="20">
        <v>0</v>
      </c>
      <c r="C103" s="20">
        <v>0</v>
      </c>
      <c r="D103" s="19">
        <f>B103+C103</f>
        <v>0</v>
      </c>
      <c r="E103" s="20">
        <v>0</v>
      </c>
      <c r="F103" s="20">
        <v>1</v>
      </c>
      <c r="G103" s="19">
        <f>E103+F103</f>
        <v>1</v>
      </c>
      <c r="H103" s="19">
        <f t="shared" si="27"/>
        <v>1</v>
      </c>
      <c r="I103" s="29"/>
      <c r="J103" s="28"/>
      <c r="K103" s="28"/>
      <c r="L103" s="28"/>
      <c r="M103" s="28"/>
      <c r="N103" s="28"/>
      <c r="O103" s="28"/>
      <c r="P103" s="28"/>
    </row>
    <row r="104" spans="1:16" s="15" customFormat="1" ht="15" customHeight="1">
      <c r="A104" s="30" t="s">
        <v>13</v>
      </c>
      <c r="B104" s="20">
        <v>5</v>
      </c>
      <c r="C104" s="20">
        <v>12</v>
      </c>
      <c r="D104" s="19">
        <f>B104+C104</f>
        <v>17</v>
      </c>
      <c r="E104" s="20">
        <v>26</v>
      </c>
      <c r="F104" s="20">
        <v>27</v>
      </c>
      <c r="G104" s="19">
        <f>E104+F104</f>
        <v>53</v>
      </c>
      <c r="H104" s="19">
        <f t="shared" si="27"/>
        <v>70</v>
      </c>
      <c r="I104" s="29"/>
      <c r="J104" s="28"/>
      <c r="K104" s="28"/>
      <c r="L104" s="28"/>
      <c r="M104" s="28"/>
      <c r="N104" s="28"/>
      <c r="O104" s="28"/>
      <c r="P104" s="28"/>
    </row>
    <row r="105" spans="1:16" s="15" customFormat="1" ht="15" customHeight="1">
      <c r="A105" s="30" t="s">
        <v>12</v>
      </c>
      <c r="B105" s="20">
        <v>0</v>
      </c>
      <c r="C105" s="20">
        <v>1</v>
      </c>
      <c r="D105" s="19">
        <f>B105+C105</f>
        <v>1</v>
      </c>
      <c r="E105" s="20">
        <v>2</v>
      </c>
      <c r="F105" s="20">
        <v>3</v>
      </c>
      <c r="G105" s="19">
        <f>E105+F105</f>
        <v>5</v>
      </c>
      <c r="H105" s="19">
        <f t="shared" si="27"/>
        <v>6</v>
      </c>
      <c r="I105" s="29"/>
      <c r="J105" s="28"/>
      <c r="K105" s="28"/>
      <c r="L105" s="28"/>
      <c r="M105" s="28"/>
      <c r="N105" s="28"/>
      <c r="O105" s="28"/>
      <c r="P105" s="28"/>
    </row>
    <row r="106" spans="1:16" s="15" customFormat="1" ht="15" customHeight="1">
      <c r="A106" s="25" t="s">
        <v>11</v>
      </c>
      <c r="B106" s="24">
        <f>B107</f>
        <v>69</v>
      </c>
      <c r="C106" s="24">
        <f>C107</f>
        <v>102</v>
      </c>
      <c r="D106" s="24">
        <f>D107</f>
        <v>171</v>
      </c>
      <c r="E106" s="24">
        <f>E107</f>
        <v>192</v>
      </c>
      <c r="F106" s="24">
        <f>F107</f>
        <v>274</v>
      </c>
      <c r="G106" s="23">
        <f>SUM(E106:F106)</f>
        <v>466</v>
      </c>
      <c r="H106" s="23">
        <f t="shared" si="27"/>
        <v>637</v>
      </c>
      <c r="I106" s="29"/>
      <c r="J106" s="28"/>
      <c r="K106" s="28"/>
      <c r="L106" s="28"/>
      <c r="M106" s="28"/>
      <c r="N106" s="28"/>
      <c r="O106" s="28"/>
      <c r="P106" s="28"/>
    </row>
    <row r="107" spans="1:16" s="15" customFormat="1" ht="15" customHeight="1">
      <c r="A107" s="26" t="s">
        <v>10</v>
      </c>
      <c r="B107" s="20">
        <v>69</v>
      </c>
      <c r="C107" s="20">
        <v>102</v>
      </c>
      <c r="D107" s="19">
        <f>B107+C107</f>
        <v>171</v>
      </c>
      <c r="E107" s="20">
        <v>192</v>
      </c>
      <c r="F107" s="20">
        <v>274</v>
      </c>
      <c r="G107" s="19">
        <f>E107+F107</f>
        <v>466</v>
      </c>
      <c r="H107" s="19">
        <f t="shared" si="27"/>
        <v>637</v>
      </c>
      <c r="I107" s="29"/>
      <c r="J107" s="28"/>
      <c r="K107" s="28"/>
      <c r="L107" s="28"/>
      <c r="M107" s="28"/>
      <c r="N107" s="28"/>
      <c r="O107" s="28"/>
      <c r="P107" s="28"/>
    </row>
    <row r="108" spans="1:16" s="22" customFormat="1" ht="15" customHeight="1">
      <c r="A108" s="25" t="s">
        <v>9</v>
      </c>
      <c r="B108" s="27">
        <f>SUM(B109)</f>
        <v>198</v>
      </c>
      <c r="C108" s="27">
        <f>SUM(C109)</f>
        <v>427</v>
      </c>
      <c r="D108" s="27">
        <f>SUM(D109)</f>
        <v>625</v>
      </c>
      <c r="E108" s="27">
        <f>SUM(E109)</f>
        <v>848</v>
      </c>
      <c r="F108" s="27">
        <f>SUM(F109)</f>
        <v>2154</v>
      </c>
      <c r="G108" s="23">
        <f>SUM(E108:F108)</f>
        <v>3002</v>
      </c>
      <c r="H108" s="23">
        <f t="shared" si="27"/>
        <v>3627</v>
      </c>
    </row>
    <row r="109" spans="1:16" s="15" customFormat="1" ht="15" customHeight="1">
      <c r="A109" s="26" t="s">
        <v>8</v>
      </c>
      <c r="B109" s="20">
        <v>198</v>
      </c>
      <c r="C109" s="20">
        <v>427</v>
      </c>
      <c r="D109" s="19">
        <f>B109+C109</f>
        <v>625</v>
      </c>
      <c r="E109" s="20">
        <v>848</v>
      </c>
      <c r="F109" s="20">
        <v>2154</v>
      </c>
      <c r="G109" s="19">
        <f>E109+F109</f>
        <v>3002</v>
      </c>
      <c r="H109" s="19">
        <f t="shared" si="27"/>
        <v>3627</v>
      </c>
    </row>
    <row r="110" spans="1:16" s="15" customFormat="1" ht="15" customHeight="1">
      <c r="A110" s="25" t="s">
        <v>7</v>
      </c>
      <c r="B110" s="27">
        <f t="shared" ref="B110:H110" si="31">SUM(B111)</f>
        <v>18</v>
      </c>
      <c r="C110" s="27">
        <f t="shared" si="31"/>
        <v>27</v>
      </c>
      <c r="D110" s="27">
        <f t="shared" si="31"/>
        <v>45</v>
      </c>
      <c r="E110" s="27">
        <f t="shared" si="31"/>
        <v>15</v>
      </c>
      <c r="F110" s="27">
        <f t="shared" si="31"/>
        <v>22</v>
      </c>
      <c r="G110" s="27">
        <f t="shared" si="31"/>
        <v>37</v>
      </c>
      <c r="H110" s="27">
        <f t="shared" si="31"/>
        <v>82</v>
      </c>
    </row>
    <row r="111" spans="1:16" s="15" customFormat="1" ht="15" customHeight="1">
      <c r="A111" s="26" t="s">
        <v>6</v>
      </c>
      <c r="B111" s="20">
        <v>18</v>
      </c>
      <c r="C111" s="20">
        <v>27</v>
      </c>
      <c r="D111" s="19">
        <f>B111+C111</f>
        <v>45</v>
      </c>
      <c r="E111" s="20">
        <v>15</v>
      </c>
      <c r="F111" s="20">
        <v>22</v>
      </c>
      <c r="G111" s="19">
        <f>E111+F111</f>
        <v>37</v>
      </c>
      <c r="H111" s="19">
        <f>SUM(G111,D111)</f>
        <v>82</v>
      </c>
    </row>
    <row r="112" spans="1:16" s="22" customFormat="1" ht="15" customHeight="1">
      <c r="A112" s="25" t="s">
        <v>5</v>
      </c>
      <c r="B112" s="24">
        <f>SUM(B113)</f>
        <v>20</v>
      </c>
      <c r="C112" s="24">
        <f>SUM(C113)</f>
        <v>102</v>
      </c>
      <c r="D112" s="24">
        <f>SUM(D113)</f>
        <v>122</v>
      </c>
      <c r="E112" s="24">
        <f>SUM(E113)</f>
        <v>86</v>
      </c>
      <c r="F112" s="24">
        <f>SUM(F113)</f>
        <v>552</v>
      </c>
      <c r="G112" s="23">
        <f>SUM(E112:F112)</f>
        <v>638</v>
      </c>
      <c r="H112" s="23">
        <f>SUM(G112,D112)</f>
        <v>760</v>
      </c>
    </row>
    <row r="113" spans="1:8" s="15" customFormat="1" ht="15" customHeight="1">
      <c r="A113" s="21" t="s">
        <v>4</v>
      </c>
      <c r="B113" s="20">
        <v>20</v>
      </c>
      <c r="C113" s="20">
        <v>102</v>
      </c>
      <c r="D113" s="19">
        <f>B113+C113</f>
        <v>122</v>
      </c>
      <c r="E113" s="20">
        <v>86</v>
      </c>
      <c r="F113" s="20">
        <v>552</v>
      </c>
      <c r="G113" s="19">
        <f>E113+F113</f>
        <v>638</v>
      </c>
      <c r="H113" s="19">
        <f>SUM(G113,D113)</f>
        <v>760</v>
      </c>
    </row>
    <row r="114" spans="1:8" ht="9" customHeight="1">
      <c r="A114" s="15"/>
      <c r="B114" s="18"/>
      <c r="C114" s="18"/>
      <c r="D114" s="18"/>
      <c r="E114" s="19"/>
      <c r="F114" s="18"/>
      <c r="G114" s="18"/>
      <c r="H114" s="18"/>
    </row>
    <row r="115" spans="1:8" ht="15" customHeight="1">
      <c r="A115" s="17" t="s">
        <v>3</v>
      </c>
      <c r="B115" s="16">
        <f t="shared" ref="B115:H115" si="32">SUM(B8,B59)</f>
        <v>5069</v>
      </c>
      <c r="C115" s="16">
        <f t="shared" si="32"/>
        <v>5354</v>
      </c>
      <c r="D115" s="16">
        <f t="shared" si="32"/>
        <v>10439</v>
      </c>
      <c r="E115" s="16">
        <f t="shared" si="32"/>
        <v>12122</v>
      </c>
      <c r="F115" s="16">
        <f t="shared" si="32"/>
        <v>14979</v>
      </c>
      <c r="G115" s="16">
        <f t="shared" si="32"/>
        <v>27101</v>
      </c>
      <c r="H115" s="16">
        <f t="shared" si="32"/>
        <v>37540</v>
      </c>
    </row>
    <row r="116" spans="1:8" ht="12.75" customHeight="1">
      <c r="A116" s="15"/>
      <c r="B116" s="5"/>
      <c r="C116" s="5"/>
      <c r="D116" s="5"/>
      <c r="E116" s="14"/>
      <c r="F116" s="5"/>
      <c r="G116" s="5"/>
      <c r="H116" s="5"/>
    </row>
    <row r="117" spans="1:8">
      <c r="A117" s="60" t="s">
        <v>2</v>
      </c>
      <c r="B117" s="60"/>
      <c r="C117" s="60"/>
      <c r="D117" s="60"/>
      <c r="E117" s="60"/>
      <c r="F117" s="60"/>
      <c r="G117" s="60"/>
      <c r="H117" s="60"/>
    </row>
    <row r="118" spans="1:8">
      <c r="A118" s="13" t="s">
        <v>1</v>
      </c>
      <c r="B118" s="12"/>
      <c r="C118" s="12"/>
      <c r="D118" s="12"/>
      <c r="E118" s="12"/>
      <c r="F118" s="12"/>
      <c r="G118" s="12"/>
      <c r="H118" s="12"/>
    </row>
    <row r="119" spans="1:8">
      <c r="A119" s="11"/>
      <c r="B119" s="9"/>
      <c r="C119" s="9"/>
      <c r="D119" s="9"/>
      <c r="E119" s="10"/>
      <c r="F119" s="9"/>
      <c r="G119" s="9"/>
    </row>
    <row r="120" spans="1:8" ht="12" customHeight="1">
      <c r="A120" s="8" t="s">
        <v>0</v>
      </c>
      <c r="B120" s="6"/>
      <c r="C120" s="6"/>
      <c r="D120" s="6"/>
      <c r="E120" s="7"/>
      <c r="F120" s="6"/>
      <c r="G120" s="6"/>
      <c r="H120" s="5"/>
    </row>
    <row r="267" spans="2:8" ht="9" customHeight="1">
      <c r="B267" s="1"/>
      <c r="C267" s="1"/>
      <c r="D267" s="1"/>
      <c r="E267" s="4"/>
      <c r="F267" s="1"/>
      <c r="G267" s="1"/>
      <c r="H267" s="1"/>
    </row>
    <row r="268" spans="2:8" ht="13.5" customHeight="1">
      <c r="B268" s="1"/>
      <c r="C268" s="1"/>
      <c r="D268" s="1"/>
      <c r="E268" s="4"/>
      <c r="F268" s="1"/>
      <c r="G268" s="1"/>
      <c r="H268" s="1"/>
    </row>
    <row r="269" spans="2:8" ht="8.25" customHeight="1">
      <c r="B269" s="1"/>
      <c r="C269" s="1"/>
      <c r="D269" s="1"/>
      <c r="E269" s="4"/>
      <c r="F269" s="1"/>
      <c r="G269" s="1"/>
      <c r="H269" s="1"/>
    </row>
  </sheetData>
  <mergeCells count="7">
    <mergeCell ref="A117:H117"/>
    <mergeCell ref="A1:H1"/>
    <mergeCell ref="A2:H2"/>
    <mergeCell ref="A3:H3"/>
    <mergeCell ref="A5:A6"/>
    <mergeCell ref="B5:D5"/>
    <mergeCell ref="E5:G5"/>
  </mergeCells>
  <printOptions horizontalCentered="1"/>
  <pageMargins left="0.59" right="0.59" top="0.59" bottom="0.59" header="0.39000000000000007" footer="0.39000000000000007"/>
  <pageSetup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 por modalidad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jrivera@unam.mx</cp:lastModifiedBy>
  <dcterms:created xsi:type="dcterms:W3CDTF">2020-05-19T19:19:38Z</dcterms:created>
  <dcterms:modified xsi:type="dcterms:W3CDTF">2020-06-29T21:05:19Z</dcterms:modified>
</cp:coreProperties>
</file>