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9900" yWindow="2565" windowWidth="15600" windowHeight="11760" tabRatio="902"/>
  </bookViews>
  <sheets>
    <sheet name="pa(1)" sheetId="3" r:id="rId1"/>
    <sheet name="pob_escolar(2)" sheetId="2" r:id="rId2"/>
    <sheet name="egr y tit(3,4,5)" sheetId="4" r:id="rId3"/>
    <sheet name="planes(6)" sheetId="1" r:id="rId4"/>
    <sheet name="ec(7)" sheetId="11" r:id="rId5"/>
    <sheet name="sni(8)" sheetId="6" r:id="rId6"/>
    <sheet name="proy(9)" sheetId="5" r:id="rId7"/>
    <sheet name="act_dc(10)" sheetId="7" r:id="rId8"/>
    <sheet name="dgapa(11)" sheetId="35" r:id="rId9"/>
    <sheet name="becas(12)" sheetId="36" r:id="rId10"/>
    <sheet name="coop_mov_int(13)" sheetId="27" r:id="rId11"/>
    <sheet name="coop_mov_nal(14)" sheetId="28" r:id="rId12"/>
    <sheet name="bib(15)" sheetId="38" r:id="rId13"/>
    <sheet name="prodedit(16)" sheetId="34" r:id="rId14"/>
    <sheet name="área_c(17)" sheetId="13" r:id="rId15"/>
    <sheet name="p_adm(18)" sheetId="14" r:id="rId16"/>
    <sheet name="pres(19)" sheetId="15" r:id="rId17"/>
    <sheet name="entidades(20)" sheetId="21" r:id="rId18"/>
    <sheet name="e docencia" sheetId="17" r:id="rId19"/>
    <sheet name="e invest" sheetId="18" r:id="rId20"/>
    <sheet name="Hoja1" sheetId="23" state="hidden" r:id="rId21"/>
  </sheets>
  <externalReferences>
    <externalReference r:id="rId22"/>
    <externalReference r:id="rId23"/>
  </externalReferences>
  <definedNames>
    <definedName name="_xlnm.Database" localSheetId="10">#REF!</definedName>
    <definedName name="_xlnm.Database" localSheetId="11">#REF!</definedName>
    <definedName name="_xlnm.Database" localSheetId="1">#REF!</definedName>
    <definedName name="_xlnm.Database">#REF!</definedName>
    <definedName name="ok">'[1]9119B'!$A$1:$L$312</definedName>
    <definedName name="OOO">#REF!</definedName>
    <definedName name="pobesc01_02" localSheetId="1">#REF!</definedName>
    <definedName name="pobesc01_02">'[2]orden descend'!$A$1:$B$69</definedName>
    <definedName name="pobescsumada" localSheetId="10">#REF!</definedName>
    <definedName name="pobescsumada" localSheetId="11">#REF!</definedName>
    <definedName name="pobescsumada" localSheetId="1">#REF!</definedName>
    <definedName name="pobescsumad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38" l="1"/>
  <c r="C18" i="38"/>
  <c r="B7" i="35" l="1"/>
  <c r="C7" i="35"/>
  <c r="D7" i="35"/>
  <c r="C18" i="35"/>
  <c r="C35" i="35" l="1"/>
  <c r="C26" i="35"/>
  <c r="C25" i="35" s="1"/>
  <c r="D17" i="2" l="1"/>
  <c r="D16" i="2"/>
  <c r="D15" i="2"/>
  <c r="D14" i="2"/>
  <c r="D12" i="2"/>
  <c r="D11" i="2"/>
  <c r="D9" i="2"/>
  <c r="D8" i="2"/>
  <c r="B22" i="4" l="1"/>
  <c r="B25" i="28"/>
  <c r="B32" i="28"/>
  <c r="B24" i="28"/>
  <c r="B31" i="28" s="1"/>
  <c r="B30" i="28" s="1"/>
  <c r="B28" i="28"/>
  <c r="B26" i="28"/>
  <c r="B14" i="28"/>
  <c r="B19" i="28" s="1"/>
  <c r="B13" i="28"/>
  <c r="B12" i="28" s="1"/>
  <c r="B18" i="28"/>
  <c r="B17" i="28" s="1"/>
  <c r="B15" i="28"/>
  <c r="B9" i="28"/>
  <c r="B18" i="7"/>
  <c r="C18" i="7"/>
  <c r="B65" i="4"/>
  <c r="D16" i="38"/>
  <c r="C16" i="38"/>
  <c r="B16" i="38"/>
  <c r="B27" i="36"/>
  <c r="B13" i="36"/>
  <c r="E18" i="34"/>
  <c r="D18" i="34"/>
  <c r="C18" i="34"/>
  <c r="B18" i="34"/>
  <c r="B11" i="15"/>
  <c r="C8" i="15" s="1"/>
  <c r="B24" i="15"/>
  <c r="C21" i="15" s="1"/>
  <c r="B11" i="13"/>
  <c r="C22" i="11"/>
  <c r="B22" i="11"/>
  <c r="B53" i="4"/>
  <c r="B71" i="4" s="1"/>
  <c r="B31" i="4"/>
  <c r="B45" i="4" s="1"/>
  <c r="D7" i="2"/>
  <c r="D10" i="2"/>
  <c r="D13" i="2"/>
  <c r="C7" i="2"/>
  <c r="C10" i="2"/>
  <c r="C13" i="2"/>
  <c r="B7" i="2"/>
  <c r="B19" i="2" s="1"/>
  <c r="B10" i="2"/>
  <c r="B13" i="2"/>
  <c r="B14" i="14"/>
  <c r="B6" i="3"/>
  <c r="B9" i="4"/>
  <c r="B6" i="1"/>
  <c r="B15" i="6"/>
  <c r="B11" i="5"/>
  <c r="B13" i="21"/>
  <c r="B16" i="21"/>
  <c r="C24" i="15"/>
  <c r="C20" i="15" l="1"/>
  <c r="D19" i="2"/>
  <c r="C19" i="2"/>
  <c r="C18" i="15"/>
  <c r="C19" i="15"/>
  <c r="C9" i="15"/>
  <c r="C11" i="15"/>
  <c r="C5" i="15"/>
  <c r="C7" i="15"/>
  <c r="C6" i="15"/>
  <c r="B23" i="28"/>
</calcChain>
</file>

<file path=xl/sharedStrings.xml><?xml version="1.0" encoding="utf-8"?>
<sst xmlns="http://schemas.openxmlformats.org/spreadsheetml/2006/main" count="494" uniqueCount="360">
  <si>
    <t>Seminarios</t>
  </si>
  <si>
    <t>EXÁMENES PROFESIONALES Y OTRAS OPCIONES DE TITULACIÓN</t>
    <phoneticPr fontId="0" type="noConversion"/>
  </si>
  <si>
    <t>Planes de estudio</t>
  </si>
  <si>
    <t>Maestría</t>
  </si>
  <si>
    <t>Centro de Nanociencias y Nanotecnología</t>
  </si>
  <si>
    <r>
      <t>Total de académicos</t>
    </r>
    <r>
      <rPr>
        <b/>
        <vertAlign val="superscript"/>
        <sz val="10"/>
        <rFont val="Arial"/>
        <family val="2"/>
      </rPr>
      <t>a</t>
    </r>
  </si>
  <si>
    <t>Otras dependencias</t>
  </si>
  <si>
    <t>Subsistema</t>
  </si>
  <si>
    <t>Institutos y Centros de Investigación Humanística</t>
  </si>
  <si>
    <t>Institutos y Centros de Investigación Científica</t>
  </si>
  <si>
    <t>Proyectos</t>
  </si>
  <si>
    <t>INSTITUTOS, CENTROS Y PROGRAMAS DE INVESTIGACIÓN</t>
  </si>
  <si>
    <t>UNAM</t>
  </si>
  <si>
    <t>Fomento a la Docencia (FOMDOC)</t>
  </si>
  <si>
    <t>Becas para la Formación de Profesores para el Bachillerato Universitario</t>
  </si>
  <si>
    <t>Iniciativa para Fortalecer la Carrera Académica en el Bachillerato de la UNAM (INFOCAB)</t>
  </si>
  <si>
    <t>Programa</t>
  </si>
  <si>
    <t>Programas de especialización</t>
  </si>
  <si>
    <t>Especializaciones</t>
  </si>
  <si>
    <t>Programas de posgrado</t>
  </si>
  <si>
    <t>Actos</t>
  </si>
  <si>
    <t>Beneficiados</t>
  </si>
  <si>
    <t>Profesor de Carrera</t>
  </si>
  <si>
    <t>Investigador</t>
  </si>
  <si>
    <t>Técnico Académico</t>
  </si>
  <si>
    <t>Profesor de Asignatura</t>
  </si>
  <si>
    <t>Apoyo a Proyectos para la Innovación y el Mejoramiento de la Enseñanza (PAPIME)</t>
  </si>
  <si>
    <t>Instituto de Ciencias Físicas</t>
  </si>
  <si>
    <t>Instituto de Investigaciones sobre la Universidad y la Educación</t>
  </si>
  <si>
    <t>Centro de Investigaciones en Geografía Ambiental</t>
  </si>
  <si>
    <t>Centro Peninsular en Humanidades y Ciencias Sociales</t>
  </si>
  <si>
    <t>Centro de Investigaciones sobre América Latina y el Caribe</t>
  </si>
  <si>
    <t>Total de nombramientos académicos</t>
  </si>
  <si>
    <t>Otros</t>
  </si>
  <si>
    <r>
      <t>a</t>
    </r>
    <r>
      <rPr>
        <sz val="8"/>
        <rFont val="Arial"/>
        <family val="2"/>
      </rPr>
      <t xml:space="preserve"> Esta cifra representa el total de personas o registros federales de contribuyentes únicos en la UNAM (véase </t>
    </r>
    <r>
      <rPr>
        <i/>
        <sz val="8"/>
        <rFont val="Arial"/>
        <family val="2"/>
      </rPr>
      <t xml:space="preserve">personal académico </t>
    </r>
    <r>
      <rPr>
        <sz val="8"/>
        <rFont val="Arial"/>
        <family val="2"/>
      </rPr>
      <t>en el Glosario).</t>
    </r>
  </si>
  <si>
    <t>Sistema Universidad Abierta</t>
  </si>
  <si>
    <t>Sistema Universidad Abierta y Educación a Distancia</t>
  </si>
  <si>
    <t>Libros</t>
  </si>
  <si>
    <t>Instituto de Investigaciones Económicas</t>
  </si>
  <si>
    <t>Instituto de Astronomía</t>
  </si>
  <si>
    <t>Instituto de Investigaciones Estéticas</t>
  </si>
  <si>
    <t>Instituto de Biología</t>
  </si>
  <si>
    <t>Instituto de Investigaciones Filológicas</t>
  </si>
  <si>
    <t>Instituto de Biotecnología</t>
  </si>
  <si>
    <t>Instituto de Investigaciones Filosóficas</t>
  </si>
  <si>
    <t>Instituto de Ciencias del Mar y Limnología</t>
  </si>
  <si>
    <t>Instituto de Investigaciones Históricas</t>
  </si>
  <si>
    <t>Instituto de Ciencias Nucleares</t>
  </si>
  <si>
    <t>Instituto de Investigaciones Jurídicas</t>
  </si>
  <si>
    <t>Instituto de Ecología</t>
  </si>
  <si>
    <t>Instituto de Investigaciones Sociales</t>
  </si>
  <si>
    <t>Instituto de Física</t>
  </si>
  <si>
    <t>Instituto de Fisiología Celular</t>
  </si>
  <si>
    <t>Programa Universitario de Estudios sobre la Ciudad</t>
  </si>
  <si>
    <t>Instituto de Geofísica</t>
  </si>
  <si>
    <t>Instituto de Geografía</t>
  </si>
  <si>
    <t>Instituto de Geología</t>
  </si>
  <si>
    <t>Instituto de Ingeniería</t>
  </si>
  <si>
    <t>Instituto de Investigaciones Biomédicas</t>
  </si>
  <si>
    <t>Instituto de Investigaciones en Matemáticas Aplicadas y en Sistemas</t>
  </si>
  <si>
    <t>Instituto de Investigaciones en Materiales</t>
  </si>
  <si>
    <t>Instituto de Matemáticas</t>
  </si>
  <si>
    <t>Instituto de Neurobiología</t>
  </si>
  <si>
    <t>Instituto de Química</t>
  </si>
  <si>
    <t>Programa Universitario de Alimentos</t>
  </si>
  <si>
    <t>Programa Universitario de Investigación en Salud</t>
  </si>
  <si>
    <t>Investigación humanística</t>
  </si>
  <si>
    <t>Facultad de Estudios Superiores Acatlán</t>
  </si>
  <si>
    <t>Facultad de Estudios Superiores Aragón</t>
  </si>
  <si>
    <t>Centro de Ciencias Genómicas</t>
  </si>
  <si>
    <t>Premio Universidad Nacional (PUN)</t>
  </si>
  <si>
    <t>Reconocimiento Distinción Universidad Nacional para Jóvenes Académicos (RDUNJA)</t>
  </si>
  <si>
    <t>FACULTADES, ESCUELAS Y UNIDADES MULTIDISCIPLINARIAS</t>
  </si>
  <si>
    <t>EDUCACIÓN MEDIA SUPERIOR</t>
  </si>
  <si>
    <t>EDUCACIÓN SUPERIOR</t>
  </si>
  <si>
    <t>Plantel 1 Gabino Barreda</t>
  </si>
  <si>
    <t>Plantel 2 Erasmo Castellanos Quinto</t>
  </si>
  <si>
    <t>Escuela Nacional de Enfermería y Obstetricia</t>
  </si>
  <si>
    <t>Plantel 3 Justo Sierra</t>
  </si>
  <si>
    <t>Plantel 4 Vidal Castañeda y Nájera</t>
  </si>
  <si>
    <t>Escuela Nacional de Trabajo Social</t>
  </si>
  <si>
    <t>Plantel 5 José Vasconcelos</t>
  </si>
  <si>
    <t>Plantel 6 Antonio Caso</t>
  </si>
  <si>
    <t>Plantel 7 Ezequiel A. Chávez</t>
  </si>
  <si>
    <t>Facultad de Arquitectura</t>
  </si>
  <si>
    <t>Plantel 8 Miguel E. Schulz</t>
  </si>
  <si>
    <t>Facultad de Ciencias</t>
  </si>
  <si>
    <t>Plantel 9 Pedro de Alba</t>
  </si>
  <si>
    <t>Facultad de Ciencias Políticas y Sociales</t>
  </si>
  <si>
    <t>Facultad de Contaduría y Administración</t>
  </si>
  <si>
    <t>Facultad de Derecho</t>
  </si>
  <si>
    <t>Plantel Azcapotzalco</t>
  </si>
  <si>
    <t>Facultad de Economía</t>
  </si>
  <si>
    <t>Plantel Naucalpan</t>
  </si>
  <si>
    <t>Facultad de Filosofía y Letras</t>
  </si>
  <si>
    <t>Plantel Vallejo</t>
  </si>
  <si>
    <t>Facultad de Ingeniería</t>
  </si>
  <si>
    <t>Plantel Oriente</t>
  </si>
  <si>
    <t>Facultad de Medicina</t>
  </si>
  <si>
    <t>Plantel Sur</t>
  </si>
  <si>
    <t>Facultad de Medicina Veterinaria y Zootecnia</t>
  </si>
  <si>
    <t>Facultad de Odontología</t>
  </si>
  <si>
    <t>Facultad de Psicología</t>
  </si>
  <si>
    <t>Facultad de Química</t>
  </si>
  <si>
    <t>Unidades Multidisciplinarias</t>
  </si>
  <si>
    <t>Facultad de Estudios Superiores Iztacala</t>
  </si>
  <si>
    <t>Facultad de Estudios Superiores Cuautitlán</t>
  </si>
  <si>
    <t>Facultad de Estudios Superiores Zaragoza</t>
  </si>
  <si>
    <t>Investigación Científica</t>
  </si>
  <si>
    <t>Investigación Humanística</t>
  </si>
  <si>
    <t>Centro de Ciencias de la Atmósfera</t>
  </si>
  <si>
    <t>Centro de Investigaciones Interdisciplinarias en Ciencias y Humanidades</t>
  </si>
  <si>
    <t>Centro de Física Aplicada y Tecnología Avanzada</t>
  </si>
  <si>
    <t>Centro de Investigaciones sobre América del Norte</t>
  </si>
  <si>
    <t>Centro de Geociencias</t>
  </si>
  <si>
    <t>Centro Regional de Investigaciones Multidisciplinarias</t>
  </si>
  <si>
    <t>Instituto de Investigaciones Antropológicas</t>
  </si>
  <si>
    <t>Instituto de Investigaciones Bibliográficas</t>
  </si>
  <si>
    <t>Bachillerato</t>
  </si>
  <si>
    <t>Doctorado</t>
  </si>
  <si>
    <t>POBLACIÓN ESCOLAR TOTAL</t>
  </si>
  <si>
    <t>Primer Ingreso</t>
  </si>
  <si>
    <t>Reingreso</t>
  </si>
  <si>
    <t>Total</t>
  </si>
  <si>
    <t>Sistema Escolarizado</t>
  </si>
  <si>
    <t>Licenciatura</t>
  </si>
  <si>
    <t>Escuela Nacional Preparatoria</t>
  </si>
  <si>
    <t>Colegio de Ciencias y Humanidades</t>
  </si>
  <si>
    <t>Iniciación Universitaria</t>
  </si>
  <si>
    <t>T O T A L</t>
  </si>
  <si>
    <t xml:space="preserve">Maestría </t>
  </si>
  <si>
    <t>Actividad</t>
  </si>
  <si>
    <t>Número</t>
  </si>
  <si>
    <t>Asistencia</t>
  </si>
  <si>
    <t>Talleres</t>
  </si>
  <si>
    <t>Conferencias</t>
  </si>
  <si>
    <t>Cursos</t>
  </si>
  <si>
    <t>Académicos</t>
  </si>
  <si>
    <t>Estímulos a la Productividad y al Rendimiento del Personal Académico de Asignatura (PEPASIG)</t>
  </si>
  <si>
    <t>FORMACIÓN ACADÉMICA</t>
  </si>
  <si>
    <t>Apoyos para la Superación del Personal Académico de Tiempo Completo (PASPA)</t>
  </si>
  <si>
    <t>Apoyo a Proyectos de Investigación e Innovación Tecnológica (PAPIIT)</t>
  </si>
  <si>
    <t>Docencia</t>
  </si>
  <si>
    <t>Investigación</t>
  </si>
  <si>
    <t>Extensión universitaria</t>
  </si>
  <si>
    <t>Gestión institucional</t>
  </si>
  <si>
    <t>Servicios de educación</t>
  </si>
  <si>
    <t>Servicios y productos</t>
  </si>
  <si>
    <t>Productos del patrimonio</t>
  </si>
  <si>
    <t>Suma de ingresos propios</t>
  </si>
  <si>
    <t>Subsidio del gobierno federal</t>
  </si>
  <si>
    <t>Docencia. Nivel superior</t>
  </si>
  <si>
    <t>Investigación científica</t>
  </si>
  <si>
    <t>Institutos</t>
  </si>
  <si>
    <t>Centros</t>
  </si>
  <si>
    <t>Facultades</t>
  </si>
  <si>
    <t>Unidades multidisciplinarias</t>
  </si>
  <si>
    <t>Escuelas</t>
  </si>
  <si>
    <t>Posgrado</t>
  </si>
  <si>
    <t>Escuelas Nacionales</t>
  </si>
  <si>
    <t>Escuelas nacionales</t>
  </si>
  <si>
    <t>Escuela Nacional de Estudios Superiores, Unidad León</t>
  </si>
  <si>
    <t>Escuela Nacional de Estudios Superiores, Unidad Morelia</t>
  </si>
  <si>
    <t>Centro de Ciencias Matemáticas</t>
  </si>
  <si>
    <t>Instituto de Investigaciones Bibliotecológicas y de la Información</t>
  </si>
  <si>
    <t>Programa Universitario de Derechos Humanos</t>
  </si>
  <si>
    <t>Programa Universitario de Estudios del Desarrollo</t>
  </si>
  <si>
    <t>APOYO A PROYECTOS DE INVESTIGACIÓN, INNOVACIÓN TECNOLÓGICA E IMPULSO A LA ENSEÑANZA</t>
  </si>
  <si>
    <t>Primas al Desempeño del Personal Académico de Tiempo Completo (PRIDE)</t>
  </si>
  <si>
    <t>Académicos apoyados</t>
  </si>
  <si>
    <t>Estancias sabáticas</t>
  </si>
  <si>
    <t>Estancia de investigación</t>
  </si>
  <si>
    <t>Becas Posdoctorales UNAM</t>
  </si>
  <si>
    <t>ACTUALIZACIÓN Y SUPERACIÓN DOCENTE</t>
  </si>
  <si>
    <t>Cursos (PASD)</t>
  </si>
  <si>
    <t>Diplomados (PASD)</t>
  </si>
  <si>
    <t>Estudiantes</t>
  </si>
  <si>
    <t>Estímulo y Reconocimiento al Personal Académico Emérito (PERPAE)</t>
  </si>
  <si>
    <t>Alumnos de la UNAM en el extranjero</t>
  </si>
  <si>
    <t>Extensión Universitaria</t>
  </si>
  <si>
    <t>Gestión Institucional</t>
  </si>
  <si>
    <t>Otra</t>
  </si>
  <si>
    <t>Académicos de la UNAM en IES del extranjero</t>
  </si>
  <si>
    <t>Académicos de IES del extranjero en la UNAM</t>
  </si>
  <si>
    <t>Resumen de movilidad académica internacional</t>
  </si>
  <si>
    <t>Movilidad estudiantil de licenciatura</t>
  </si>
  <si>
    <t>Alumnos de la UNAM en IES del extranjero</t>
  </si>
  <si>
    <t>Estudiantes de IES del extranjero en la UNAM</t>
  </si>
  <si>
    <t>Movilidad estudiantil de posgrado</t>
  </si>
  <si>
    <t>Alumnos de la UNAM en actividades académicas en el extranjero</t>
  </si>
  <si>
    <t>Centro de Enseñanza para Extranjeros (CEPE)</t>
  </si>
  <si>
    <t>Estudiantes extranjeros en cursos extracurriculares en la UNAM</t>
  </si>
  <si>
    <t>Resumen de movilidad estudiantil internacional</t>
  </si>
  <si>
    <t>Estudiantes extranjeros en la UNAM</t>
  </si>
  <si>
    <t>IES = Institución de Educación Superior.</t>
  </si>
  <si>
    <t>Estudiantes de otras IES nacionales en la UNAM</t>
  </si>
  <si>
    <t>Alumnos de la UNAM en actividades académicas en el país</t>
  </si>
  <si>
    <t>Académicos de otras IES nacionales en la UNAM</t>
  </si>
  <si>
    <t>Académicos de la UNAM en otras IES nacionales</t>
  </si>
  <si>
    <t>Instituto de Energías Renovables</t>
  </si>
  <si>
    <t>Programa Universitario de Bioética</t>
  </si>
  <si>
    <t>Personal Administrativo de Confianza</t>
  </si>
  <si>
    <t>Rama Administrativa</t>
  </si>
  <si>
    <t>Rama Auxiliar en Administración</t>
  </si>
  <si>
    <t>Rama Obrera</t>
  </si>
  <si>
    <t>Rama Obrera Especializada</t>
  </si>
  <si>
    <t>Rama Profesional</t>
  </si>
  <si>
    <t>Rama Técnica Especializada</t>
  </si>
  <si>
    <t>Personal administrativo de base</t>
  </si>
  <si>
    <t>Facultad de Artes y Diseño</t>
  </si>
  <si>
    <t>Resumen de movilidad académica nacional</t>
  </si>
  <si>
    <t>Tesis o tesina y examen profesional</t>
  </si>
  <si>
    <t>Técnico profesional</t>
  </si>
  <si>
    <t>Diplomados</t>
  </si>
  <si>
    <t>Videoconferencias</t>
  </si>
  <si>
    <t>Alumnos de la UNAM en otras IES nacionales</t>
  </si>
  <si>
    <t>Resumen de movilidad estudiantil nacional</t>
  </si>
  <si>
    <t>Facultad de Música</t>
  </si>
  <si>
    <t>Instituto de Investigaciones en Ecosistemas y Sustentabilidad</t>
  </si>
  <si>
    <t>Programa de Investigación en Cambio Climático</t>
  </si>
  <si>
    <t>Centro de Investigaciones Multidisciplinarias sobre Chiapas y la Frontera Sur</t>
  </si>
  <si>
    <t>Examen general de conocimientos</t>
  </si>
  <si>
    <t>Trabajo profesional</t>
  </si>
  <si>
    <t>Seminario de tesis o tesina</t>
  </si>
  <si>
    <t>Actividad de apoyo a la docencia</t>
  </si>
  <si>
    <t>Servicio social</t>
  </si>
  <si>
    <t>Ampliación y profundización de conocimientos</t>
  </si>
  <si>
    <t>Créditos y alto nivel académico</t>
  </si>
  <si>
    <t>Actividad de investigación</t>
  </si>
  <si>
    <t>Estímulo por equivalencia</t>
  </si>
  <si>
    <t>Participantes</t>
  </si>
  <si>
    <t>Instituto de Radioastronomía y Astrofísica</t>
  </si>
  <si>
    <t>ENTIDADES ACADÉMICAS DE DOCENCIA E INVESTIGACIÓN</t>
  </si>
  <si>
    <t>Licenciaturas (carreras)</t>
  </si>
  <si>
    <t>Técnico</t>
  </si>
  <si>
    <t>Estudios de posgrado</t>
  </si>
  <si>
    <r>
      <t>Formación del personal académico (estancias en IES del extranjero)</t>
    </r>
    <r>
      <rPr>
        <b/>
        <vertAlign val="superscript"/>
        <sz val="10"/>
        <rFont val="Arial"/>
        <family val="2"/>
      </rPr>
      <t>a</t>
    </r>
  </si>
  <si>
    <r>
      <t>Apoyos a los estudios de posgrado</t>
    </r>
    <r>
      <rPr>
        <b/>
        <vertAlign val="superscript"/>
        <sz val="10"/>
        <rFont val="Arial"/>
        <family val="2"/>
      </rPr>
      <t>b</t>
    </r>
  </si>
  <si>
    <t>Profesores visitantes de IES del extranjero en la UNAM</t>
  </si>
  <si>
    <t>Profesores visitantes de otras IES nacionales en la UNAM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</si>
  <si>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Programa administrado por la Coordinación de Estudios de Posgrado (CEP).</t>
    </r>
  </si>
  <si>
    <t>Subsistema / Dependencia</t>
  </si>
  <si>
    <t>Libros Electrónicos</t>
  </si>
  <si>
    <t>Publicaciones periódicas (fascículos)</t>
  </si>
  <si>
    <t>Otras publicaciones</t>
  </si>
  <si>
    <t>ESTÍMULOS AL PERSONAL ACADÉMICO</t>
  </si>
  <si>
    <t>RECONOCIMIENTOS AL PERSONAL ACADÉMICO</t>
  </si>
  <si>
    <t>Ayudante de Profesor</t>
  </si>
  <si>
    <r>
      <t xml:space="preserve">Para mayor información véase la sección </t>
    </r>
    <r>
      <rPr>
        <i/>
        <sz val="8"/>
        <color indexed="39"/>
        <rFont val="Arial"/>
        <family val="2"/>
      </rPr>
      <t>Personal académico.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</si>
  <si>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Docencia-Población escolar.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</si>
  <si>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Docencia-Egreso.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</si>
  <si>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Docencia-Exámenes de grado y titulación.</t>
    </r>
  </si>
  <si>
    <t>Propedéutico de la Facultad de Música</t>
  </si>
  <si>
    <r>
      <t xml:space="preserve">Para mayor información véase la sección </t>
    </r>
    <r>
      <rPr>
        <i/>
        <sz val="8"/>
        <color indexed="39"/>
        <rFont val="Arial"/>
        <family val="2"/>
      </rPr>
      <t>Docencia-Planes de estudio.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</si>
  <si>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Docencia-Educación continua.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</si>
  <si>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Investigación-Sistema Nacional de Investigadores.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</si>
  <si>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Difusión Cultural.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</si>
  <si>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institucional-Becas para estudiantes.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</si>
  <si>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institucional-Cooperación y movilidad internacional.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</si>
  <si>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institucional-Cooperación y movilidad nacional.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</si>
  <si>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institucional-Servicios bibliotecarios.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</si>
  <si>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institucional-Producción editorial.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</si>
  <si>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institucional-Planta física.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</si>
  <si>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institucional-Organigrama.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</si>
  <si>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Docencia-Titulos expedidos.</t>
    </r>
  </si>
  <si>
    <t>NÚMERO Y ASISTENCIA A LAS ACTIVIDADES REALIZADAS POR EL SUBSISTEMA DE DIFUSIÓN CULTURAL EN TODOS SUS RECINTOS Y ESPACIOS</t>
  </si>
  <si>
    <t>Estímulos de Iniciación (PEI)</t>
  </si>
  <si>
    <t>Movilidad del personal académico en facultades y escuelas</t>
  </si>
  <si>
    <t>Movilidad del personal académico en institutos y centros de investigación</t>
  </si>
  <si>
    <t>COOPERACIÓN Y MOVILIDAD INTERNACIONAL</t>
  </si>
  <si>
    <t>COOPERACIÓN Y MOVILIDAD NACIONAL</t>
  </si>
  <si>
    <t>Movilidad del personal académico en institutos y centros de Investigación</t>
  </si>
  <si>
    <t>Docencia. Nivel bachillerato</t>
  </si>
  <si>
    <t>Escuela Nacional de Lenguas, Lingüística y Traducción</t>
  </si>
  <si>
    <t>Centro de Investigaciones y Estudios de Género</t>
  </si>
  <si>
    <t>Programa Universitario de Estudios de la Diversidad Cultural y la Interculturalidad</t>
  </si>
  <si>
    <t>BECAS Y APOYOS POR TIPO DE BENEFICIARIO</t>
  </si>
  <si>
    <t>Beneficiario</t>
  </si>
  <si>
    <t>Estudiantes en proyectos de investigación</t>
  </si>
  <si>
    <t>Nivel</t>
  </si>
  <si>
    <t>Títulos</t>
  </si>
  <si>
    <t>Volúmenes</t>
  </si>
  <si>
    <t>Número de bibliotecas</t>
  </si>
  <si>
    <t>Existencia de material bibliográfico</t>
  </si>
  <si>
    <t>Administración y Extensión Universitaria</t>
  </si>
  <si>
    <t>SUBTOTAL</t>
  </si>
  <si>
    <t>TOTAL COLECCIÓN IMPRESA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</si>
  <si>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Programas administrados por la Dirección General de Asuntos del Personal Académico (DGAPA).</t>
    </r>
  </si>
  <si>
    <t>Especialización</t>
  </si>
  <si>
    <r>
      <t>Apoyos a los estudios de posgrado</t>
    </r>
    <r>
      <rPr>
        <b/>
        <vertAlign val="superscript"/>
        <sz val="10"/>
        <rFont val="Arial"/>
        <family val="2"/>
      </rPr>
      <t>a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</si>
  <si>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Investigación-Proyectos de investigación.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</si>
  <si>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institucional-Programas de apoyo al personal académico.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</si>
  <si>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institucional-Personl administrativo.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</si>
  <si>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institucional-Presupuesto.</t>
    </r>
  </si>
  <si>
    <t>Escuela Nacional de Ciencias de la Tierra</t>
  </si>
  <si>
    <t>Escuela Nacional de Estudios Superiores, Unidad Juriquilla</t>
  </si>
  <si>
    <t>Escuela Nacional de Estudios Superiores, Unidad Mérida</t>
  </si>
  <si>
    <t>Instituto de Ciencias Aplicadas y Tecnología</t>
  </si>
  <si>
    <t>Programa Universitario de Estudios sobre Asia y África</t>
  </si>
  <si>
    <t>EXÁMENES DE GRADO</t>
  </si>
  <si>
    <t>Coloquios</t>
  </si>
  <si>
    <t>Congresos</t>
  </si>
  <si>
    <t>Foros</t>
  </si>
  <si>
    <t>Jornadas</t>
  </si>
  <si>
    <t>Mesas Redondas</t>
  </si>
  <si>
    <t>Módulos</t>
  </si>
  <si>
    <t>Panel de Expertos</t>
  </si>
  <si>
    <t>Sesiones Académicas</t>
  </si>
  <si>
    <t>Simposios</t>
  </si>
  <si>
    <t>Facultades, Escuelas y Unidades Multidisciplinarias</t>
  </si>
  <si>
    <t>Programa de Estímulos al Desempeño de Profesores y Técnicos Académicos de Medio Tiempo (PEDMETI)</t>
  </si>
  <si>
    <t>Estancias posdoctorales</t>
  </si>
  <si>
    <t>Escuela Nacional de Artes Cinematográficas</t>
  </si>
  <si>
    <t>Programa Espacial Universitario</t>
  </si>
  <si>
    <t>Programa Universitario de Estudios sobre Educación Superior</t>
  </si>
  <si>
    <t>Programa Universitario de Estudios sobre Democracia, Justicia y Sociedad</t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</si>
  <si>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Programa administrado por la Coordinación General de Estudios de Posgrado (CGEP) e informado a la Dirección General de Planeación (DGPL) por medio del Sistema de Información Estadíatica de Becas (SISBEC).</t>
    </r>
  </si>
  <si>
    <t>BECAS A ESTUDIANTES POR NIVEL</t>
  </si>
  <si>
    <t>PERSONAL ACADÉMICO 2020</t>
  </si>
  <si>
    <t>2019-2020</t>
  </si>
  <si>
    <t>EGRESO 2018-2019</t>
  </si>
  <si>
    <t>Otras opciones</t>
  </si>
  <si>
    <t>TÍTULOS EXPEDIDOS 2019</t>
  </si>
  <si>
    <t>Examen General de conocimientos</t>
  </si>
  <si>
    <t>PROGRAMAS EDUCATIVOS 2020</t>
  </si>
  <si>
    <t>Oferta educativa vigente (programas educativos)</t>
  </si>
  <si>
    <t>EDUCACIÓN CONTINUA 2019</t>
  </si>
  <si>
    <t>INVESTIGADORES EN EL SNI CON ADSCRIPCIÓN EN LA UNAM 2020</t>
  </si>
  <si>
    <t>PROYECTOS DE INVESTIGACIÓN 2019</t>
  </si>
  <si>
    <t>Funciones de conciertos</t>
  </si>
  <si>
    <t>Funciones de obras de teatro</t>
  </si>
  <si>
    <t>Funciones de obras de danza</t>
  </si>
  <si>
    <t>Funciones de obras fílmicas y videos</t>
  </si>
  <si>
    <t>Conferencias y/o videoconferencias</t>
  </si>
  <si>
    <t>PROGRAMAS DE APOYO AL PERSONAL ACADÉMICO 2019</t>
  </si>
  <si>
    <t>Estancias de investigación (PREI)</t>
  </si>
  <si>
    <t>ACERVO BIBLIOGRÁFICO 2019</t>
  </si>
  <si>
    <t>Difusión Cultural</t>
  </si>
  <si>
    <r>
      <t>ÁREA CONSTRUÍDA ASIGNADA POR FUNCIÓN 2019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</si>
  <si>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PERSONAL ADMINISTRATIVO 2020</t>
  </si>
  <si>
    <t>PRESUPUESTO DE INGRESOS 2020 (PESOS)</t>
  </si>
  <si>
    <t>PRESUPUESTO DE EGRESOS 2020 (PESOS)</t>
  </si>
  <si>
    <t>PLANTELES DE EDUCACIÓN MEDIA SUPERIOR 2020</t>
  </si>
  <si>
    <t>PLANTELES DE EDUCACIÓN SUPERIOR 2020</t>
  </si>
  <si>
    <t>CENTROS E INSTITUTOS DE INVESTIGACIÓN 2020</t>
  </si>
  <si>
    <t>Movilidad estudiantil nacional 2019-2020</t>
  </si>
  <si>
    <t>Movilidad académica nacional 2019</t>
  </si>
  <si>
    <t>Convenios firmados con organismos e IES nacionales en 2019</t>
  </si>
  <si>
    <t>Convenios firmados con organismos e IES internacionales en 2019</t>
  </si>
  <si>
    <t>Movilidad académica internacional 2019</t>
  </si>
  <si>
    <t>Movilidad estudiantil internacional 2019-2020</t>
  </si>
  <si>
    <t>Exposiciones</t>
  </si>
  <si>
    <t>Actividades literarias</t>
  </si>
  <si>
    <t>Otras actividades</t>
  </si>
  <si>
    <t>Estudiantes con beca</t>
  </si>
  <si>
    <t>Estudiantes con otro tipo de apoyo</t>
  </si>
  <si>
    <t>Personal académico</t>
  </si>
  <si>
    <t>Becarios posdoctorales</t>
  </si>
  <si>
    <t>PRODUCCIÓN EDITORIAL 2019</t>
  </si>
  <si>
    <t>Colecciones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</si>
</sst>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0.0%"/>
    <numFmt numFmtId="165" formatCode="#,##0.0"/>
    <numFmt numFmtId="166" formatCode="_-[$€-2]* #,##0.00_-;\-[$€-2]* #,##0.00_-;_-[$€-2]* &quot;-&quot;??_-"/>
  </numFmts>
  <fonts count="32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0"/>
      <name val="Helv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MS Sans Serif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color indexed="8"/>
      <name val="Tahoma"/>
      <family val="2"/>
    </font>
    <font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8"/>
      <color indexed="3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7"/>
      <color rgb="FF000000"/>
      <name val="Tahoma"/>
      <family val="2"/>
    </font>
    <font>
      <sz val="10"/>
      <color theme="0" tint="-0.34998626667073579"/>
      <name val="Arial"/>
      <family val="2"/>
    </font>
    <font>
      <sz val="10"/>
      <color theme="0" tint="-0.249977111117893"/>
      <name val="Arial"/>
      <family val="2"/>
    </font>
    <font>
      <sz val="8"/>
      <color rgb="FF0000FF"/>
      <name val="Arial"/>
      <family val="2"/>
    </font>
    <font>
      <sz val="10"/>
      <color theme="1"/>
      <name val="Arial"/>
      <family val="2"/>
    </font>
    <font>
      <b/>
      <sz val="7"/>
      <color rgb="FF3072C2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22">
    <xf numFmtId="0" fontId="0" fillId="0" borderId="0"/>
    <xf numFmtId="166" fontId="1" fillId="0" borderId="0" applyFont="0" applyFill="0" applyBorder="0" applyAlignment="0" applyProtection="0"/>
    <xf numFmtId="40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4" fillId="0" borderId="0"/>
    <xf numFmtId="0" fontId="3" fillId="0" borderId="0"/>
    <xf numFmtId="0" fontId="11" fillId="0" borderId="0"/>
    <xf numFmtId="0" fontId="23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20" fillId="0" borderId="0"/>
    <xf numFmtId="0" fontId="23" fillId="0" borderId="0"/>
    <xf numFmtId="0" fontId="3" fillId="0" borderId="0"/>
    <xf numFmtId="0" fontId="11" fillId="0" borderId="0"/>
    <xf numFmtId="0" fontId="11" fillId="0" borderId="0"/>
    <xf numFmtId="0" fontId="6" fillId="0" borderId="0"/>
    <xf numFmtId="0" fontId="6" fillId="0" borderId="0"/>
  </cellStyleXfs>
  <cellXfs count="310">
    <xf numFmtId="0" fontId="0" fillId="0" borderId="0" xfId="0"/>
    <xf numFmtId="0" fontId="3" fillId="0" borderId="0" xfId="0" applyFont="1"/>
    <xf numFmtId="0" fontId="3" fillId="0" borderId="0" xfId="20" applyFont="1"/>
    <xf numFmtId="0" fontId="3" fillId="0" borderId="0" xfId="20" applyFont="1" applyBorder="1"/>
    <xf numFmtId="3" fontId="3" fillId="0" borderId="0" xfId="20" applyNumberFormat="1" applyFont="1"/>
    <xf numFmtId="3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7" fillId="0" borderId="0" xfId="0" applyFont="1" applyAlignment="1"/>
    <xf numFmtId="3" fontId="3" fillId="0" borderId="0" xfId="0" applyNumberFormat="1" applyFont="1" applyBorder="1" applyAlignment="1"/>
    <xf numFmtId="0" fontId="7" fillId="0" borderId="0" xfId="0" applyFont="1"/>
    <xf numFmtId="3" fontId="7" fillId="0" borderId="0" xfId="0" applyNumberFormat="1" applyFont="1"/>
    <xf numFmtId="3" fontId="0" fillId="0" borderId="0" xfId="0" applyNumberFormat="1"/>
    <xf numFmtId="0" fontId="7" fillId="0" borderId="0" xfId="0" applyFont="1" applyBorder="1" applyAlignment="1"/>
    <xf numFmtId="0" fontId="3" fillId="0" borderId="0" xfId="0" quotePrefix="1" applyFont="1" applyBorder="1" applyAlignment="1">
      <alignment horizontal="center"/>
    </xf>
    <xf numFmtId="0" fontId="3" fillId="0" borderId="0" xfId="0" applyFont="1" applyBorder="1" applyAlignment="1"/>
    <xf numFmtId="0" fontId="9" fillId="0" borderId="0" xfId="0" applyFont="1" applyBorder="1"/>
    <xf numFmtId="0" fontId="10" fillId="0" borderId="0" xfId="0" applyFont="1" applyBorder="1" applyAlignment="1">
      <alignment horizontal="right"/>
    </xf>
    <xf numFmtId="0" fontId="5" fillId="0" borderId="0" xfId="20" applyFont="1"/>
    <xf numFmtId="0" fontId="0" fillId="0" borderId="0" xfId="0" applyBorder="1"/>
    <xf numFmtId="3" fontId="3" fillId="0" borderId="0" xfId="0" quotePrefix="1" applyNumberFormat="1" applyFont="1" applyAlignment="1">
      <alignment horizontal="left"/>
    </xf>
    <xf numFmtId="1" fontId="3" fillId="0" borderId="0" xfId="0" applyNumberFormat="1" applyFont="1"/>
    <xf numFmtId="3" fontId="3" fillId="0" borderId="0" xfId="0" applyNumberFormat="1" applyFont="1" applyAlignment="1">
      <alignment horizontal="left"/>
    </xf>
    <xf numFmtId="0" fontId="7" fillId="0" borderId="0" xfId="17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3" fillId="0" borderId="0" xfId="17" applyFont="1" applyBorder="1" applyAlignment="1"/>
    <xf numFmtId="0" fontId="7" fillId="0" borderId="0" xfId="17" applyFont="1" applyBorder="1" applyAlignment="1"/>
    <xf numFmtId="3" fontId="3" fillId="0" borderId="0" xfId="0" applyNumberFormat="1" applyFont="1" applyAlignment="1"/>
    <xf numFmtId="3" fontId="7" fillId="0" borderId="0" xfId="0" applyNumberFormat="1" applyFont="1" applyAlignment="1"/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3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3" fontId="0" fillId="0" borderId="0" xfId="0" applyNumberFormat="1" applyAlignment="1">
      <alignment vertical="center"/>
    </xf>
    <xf numFmtId="0" fontId="26" fillId="0" borderId="0" xfId="0" applyFont="1" applyAlignment="1">
      <alignment horizontal="center" readingOrder="1"/>
    </xf>
    <xf numFmtId="0" fontId="0" fillId="0" borderId="0" xfId="0" applyFont="1" applyAlignment="1">
      <alignment horizontal="left" vertical="center" indent="1"/>
    </xf>
    <xf numFmtId="0" fontId="0" fillId="0" borderId="0" xfId="0" applyFont="1" applyAlignment="1">
      <alignment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3" fontId="0" fillId="0" borderId="1" xfId="0" applyNumberFormat="1" applyBorder="1" applyAlignment="1">
      <alignment vertical="center"/>
    </xf>
    <xf numFmtId="0" fontId="3" fillId="0" borderId="0" xfId="0" quotePrefix="1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1" fontId="15" fillId="0" borderId="0" xfId="0" applyNumberFormat="1" applyFont="1" applyAlignment="1">
      <alignment vertical="center"/>
    </xf>
    <xf numFmtId="0" fontId="7" fillId="2" borderId="0" xfId="0" applyFont="1" applyFill="1" applyBorder="1" applyAlignment="1">
      <alignment vertical="center"/>
    </xf>
    <xf numFmtId="3" fontId="7" fillId="2" borderId="0" xfId="0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3" fontId="7" fillId="2" borderId="0" xfId="0" applyNumberFormat="1" applyFont="1" applyFill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20" applyFont="1" applyBorder="1" applyAlignment="1">
      <alignment vertical="center"/>
    </xf>
    <xf numFmtId="0" fontId="5" fillId="0" borderId="0" xfId="20" applyFont="1" applyBorder="1" applyAlignment="1">
      <alignment horizontal="right" vertical="center"/>
    </xf>
    <xf numFmtId="0" fontId="7" fillId="0" borderId="0" xfId="20" applyFont="1" applyBorder="1" applyAlignment="1">
      <alignment horizontal="center" vertical="center"/>
    </xf>
    <xf numFmtId="0" fontId="7" fillId="0" borderId="0" xfId="20" applyFont="1" applyBorder="1" applyAlignment="1">
      <alignment vertical="center"/>
    </xf>
    <xf numFmtId="3" fontId="7" fillId="0" borderId="0" xfId="20" applyNumberFormat="1" applyFont="1" applyBorder="1" applyAlignment="1">
      <alignment vertical="center"/>
    </xf>
    <xf numFmtId="3" fontId="3" fillId="0" borderId="0" xfId="20" applyNumberFormat="1" applyFont="1" applyBorder="1" applyAlignment="1">
      <alignment vertical="center"/>
    </xf>
    <xf numFmtId="0" fontId="5" fillId="0" borderId="0" xfId="20" applyFont="1" applyAlignment="1">
      <alignment vertical="center"/>
    </xf>
    <xf numFmtId="0" fontId="3" fillId="0" borderId="0" xfId="20" applyFont="1" applyAlignment="1">
      <alignment vertical="center"/>
    </xf>
    <xf numFmtId="3" fontId="3" fillId="0" borderId="0" xfId="20" applyNumberFormat="1" applyFont="1" applyAlignment="1">
      <alignment vertical="center"/>
    </xf>
    <xf numFmtId="0" fontId="3" fillId="0" borderId="0" xfId="20" applyFont="1" applyBorder="1" applyAlignment="1">
      <alignment horizontal="left" vertical="center" indent="1"/>
    </xf>
    <xf numFmtId="0" fontId="3" fillId="0" borderId="0" xfId="20" quotePrefix="1" applyFont="1" applyBorder="1" applyAlignment="1">
      <alignment horizontal="left" vertical="center" inden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" fontId="16" fillId="2" borderId="0" xfId="0" applyNumberFormat="1" applyFont="1" applyFill="1" applyAlignment="1">
      <alignment horizontal="left" vertical="center"/>
    </xf>
    <xf numFmtId="3" fontId="16" fillId="2" borderId="0" xfId="0" applyNumberFormat="1" applyFont="1" applyFill="1" applyAlignment="1">
      <alignment horizontal="right" vertical="center"/>
    </xf>
    <xf numFmtId="0" fontId="7" fillId="0" borderId="0" xfId="21" applyFont="1" applyAlignment="1">
      <alignment horizontal="center" vertical="center"/>
    </xf>
    <xf numFmtId="0" fontId="3" fillId="0" borderId="0" xfId="21" applyFont="1" applyAlignment="1">
      <alignment vertical="center"/>
    </xf>
    <xf numFmtId="3" fontId="3" fillId="0" borderId="0" xfId="21" applyNumberFormat="1" applyFont="1" applyAlignment="1">
      <alignment vertical="center"/>
    </xf>
    <xf numFmtId="0" fontId="16" fillId="2" borderId="0" xfId="21" applyFont="1" applyFill="1" applyAlignment="1">
      <alignment horizontal="center" vertical="center"/>
    </xf>
    <xf numFmtId="0" fontId="16" fillId="2" borderId="0" xfId="21" applyFont="1" applyFill="1" applyAlignment="1">
      <alignment horizontal="right" vertical="center"/>
    </xf>
    <xf numFmtId="0" fontId="7" fillId="2" borderId="0" xfId="21" applyFont="1" applyFill="1" applyAlignment="1">
      <alignment vertical="center"/>
    </xf>
    <xf numFmtId="3" fontId="7" fillId="2" borderId="0" xfId="21" applyNumberFormat="1" applyFont="1" applyFill="1" applyAlignment="1">
      <alignment vertical="center"/>
    </xf>
    <xf numFmtId="0" fontId="5" fillId="0" borderId="0" xfId="9" applyFont="1" applyAlignment="1">
      <alignment vertical="center"/>
    </xf>
    <xf numFmtId="0" fontId="5" fillId="0" borderId="0" xfId="9" applyFont="1" applyBorder="1" applyAlignment="1">
      <alignment vertical="center"/>
    </xf>
    <xf numFmtId="0" fontId="3" fillId="0" borderId="0" xfId="9" applyFont="1" applyBorder="1" applyAlignment="1">
      <alignment vertical="center"/>
    </xf>
    <xf numFmtId="3" fontId="3" fillId="0" borderId="0" xfId="9" applyNumberFormat="1" applyFont="1" applyBorder="1" applyAlignment="1">
      <alignment vertical="center"/>
    </xf>
    <xf numFmtId="0" fontId="7" fillId="2" borderId="0" xfId="9" applyFont="1" applyFill="1" applyBorder="1" applyAlignment="1">
      <alignment vertical="center"/>
    </xf>
    <xf numFmtId="3" fontId="7" fillId="2" borderId="0" xfId="9" applyNumberFormat="1" applyFont="1" applyFill="1" applyBorder="1" applyAlignment="1">
      <alignment vertical="center"/>
    </xf>
    <xf numFmtId="0" fontId="16" fillId="2" borderId="0" xfId="9" applyFont="1" applyFill="1" applyBorder="1" applyAlignment="1">
      <alignment horizontal="center" vertical="center"/>
    </xf>
    <xf numFmtId="0" fontId="16" fillId="2" borderId="0" xfId="9" applyFont="1" applyFill="1" applyBorder="1" applyAlignment="1">
      <alignment horizontal="right" vertical="center"/>
    </xf>
    <xf numFmtId="0" fontId="17" fillId="0" borderId="0" xfId="11" applyFont="1" applyAlignment="1">
      <alignment vertical="center"/>
    </xf>
    <xf numFmtId="0" fontId="7" fillId="0" borderId="0" xfId="11" applyFont="1" applyAlignment="1">
      <alignment horizontal="left" vertical="center"/>
    </xf>
    <xf numFmtId="3" fontId="17" fillId="0" borderId="0" xfId="11" applyNumberFormat="1" applyFont="1" applyAlignment="1">
      <alignment horizontal="right" vertical="center"/>
    </xf>
    <xf numFmtId="0" fontId="7" fillId="2" borderId="0" xfId="11" applyFont="1" applyFill="1" applyAlignment="1">
      <alignment vertical="center"/>
    </xf>
    <xf numFmtId="0" fontId="7" fillId="2" borderId="0" xfId="11" applyFont="1" applyFill="1" applyAlignment="1">
      <alignment horizontal="right" vertical="center"/>
    </xf>
    <xf numFmtId="0" fontId="17" fillId="0" borderId="0" xfId="11" applyFont="1" applyFill="1" applyAlignment="1">
      <alignment vertical="center"/>
    </xf>
    <xf numFmtId="0" fontId="17" fillId="0" borderId="0" xfId="11" applyFont="1" applyFill="1" applyAlignment="1">
      <alignment horizontal="left" vertical="center" indent="1"/>
    </xf>
    <xf numFmtId="3" fontId="17" fillId="0" borderId="0" xfId="11" applyNumberFormat="1" applyFont="1" applyFill="1" applyAlignment="1">
      <alignment horizontal="right" vertical="center"/>
    </xf>
    <xf numFmtId="0" fontId="7" fillId="0" borderId="0" xfId="11" applyFont="1" applyFill="1" applyAlignment="1">
      <alignment vertical="center"/>
    </xf>
    <xf numFmtId="3" fontId="17" fillId="0" borderId="0" xfId="11" applyNumberFormat="1" applyFont="1" applyFill="1" applyAlignment="1">
      <alignment vertical="center"/>
    </xf>
    <xf numFmtId="0" fontId="7" fillId="0" borderId="0" xfId="11" applyFont="1" applyAlignment="1">
      <alignment vertical="center"/>
    </xf>
    <xf numFmtId="0" fontId="5" fillId="0" borderId="0" xfId="11" applyFont="1" applyFill="1" applyAlignment="1">
      <alignment vertical="center"/>
    </xf>
    <xf numFmtId="1" fontId="5" fillId="0" borderId="0" xfId="0" applyNumberFormat="1" applyFont="1" applyFill="1" applyAlignment="1">
      <alignment horizontal="left" vertical="center"/>
    </xf>
    <xf numFmtId="1" fontId="5" fillId="0" borderId="0" xfId="0" applyNumberFormat="1" applyFont="1" applyFill="1" applyAlignment="1">
      <alignment horizontal="right" vertical="center"/>
    </xf>
    <xf numFmtId="1" fontId="5" fillId="0" borderId="1" xfId="0" applyNumberFormat="1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right" vertical="center"/>
    </xf>
    <xf numFmtId="0" fontId="16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right" vertical="center"/>
    </xf>
    <xf numFmtId="0" fontId="7" fillId="0" borderId="0" xfId="17" applyFont="1" applyBorder="1" applyAlignment="1">
      <alignment vertical="center"/>
    </xf>
    <xf numFmtId="3" fontId="27" fillId="0" borderId="0" xfId="0" applyNumberFormat="1" applyFont="1" applyBorder="1" applyAlignment="1">
      <alignment horizontal="right" vertical="center"/>
    </xf>
    <xf numFmtId="3" fontId="0" fillId="0" borderId="0" xfId="0" quotePrefix="1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3" fontId="0" fillId="0" borderId="0" xfId="0" quotePrefix="1" applyNumberFormat="1" applyFont="1" applyBorder="1" applyAlignment="1">
      <alignment vertical="center"/>
    </xf>
    <xf numFmtId="3" fontId="0" fillId="0" borderId="0" xfId="0" quotePrefix="1" applyNumberFormat="1" applyFont="1" applyFill="1" applyBorder="1" applyAlignment="1">
      <alignment vertical="center"/>
    </xf>
    <xf numFmtId="0" fontId="0" fillId="0" borderId="0" xfId="0" applyFont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1" fontId="3" fillId="0" borderId="0" xfId="0" applyNumberFormat="1" applyFont="1" applyFill="1" applyAlignment="1">
      <alignment horizontal="left" vertical="center"/>
    </xf>
    <xf numFmtId="1" fontId="3" fillId="0" borderId="0" xfId="0" applyNumberFormat="1" applyFont="1" applyFill="1" applyAlignment="1">
      <alignment horizontal="right" vertical="center"/>
    </xf>
    <xf numFmtId="0" fontId="3" fillId="0" borderId="1" xfId="0" applyFont="1" applyBorder="1"/>
    <xf numFmtId="3" fontId="3" fillId="0" borderId="1" xfId="0" applyNumberFormat="1" applyFont="1" applyBorder="1" applyAlignment="1"/>
    <xf numFmtId="1" fontId="5" fillId="0" borderId="0" xfId="0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left"/>
    </xf>
    <xf numFmtId="3" fontId="7" fillId="0" borderId="0" xfId="0" applyNumberFormat="1" applyFont="1" applyFill="1" applyBorder="1" applyAlignment="1"/>
    <xf numFmtId="3" fontId="3" fillId="0" borderId="0" xfId="0" applyNumberFormat="1" applyFont="1" applyBorder="1"/>
    <xf numFmtId="0" fontId="3" fillId="0" borderId="0" xfId="0" applyFont="1" applyBorder="1"/>
    <xf numFmtId="3" fontId="7" fillId="0" borderId="0" xfId="0" applyNumberFormat="1" applyFont="1" applyBorder="1"/>
    <xf numFmtId="1" fontId="3" fillId="0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horizontal="left" vertical="center"/>
    </xf>
    <xf numFmtId="3" fontId="7" fillId="0" borderId="0" xfId="0" applyNumberFormat="1" applyFont="1" applyFill="1" applyBorder="1" applyAlignment="1">
      <alignment vertical="center"/>
    </xf>
    <xf numFmtId="1" fontId="7" fillId="2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1" fontId="7" fillId="0" borderId="1" xfId="0" applyNumberFormat="1" applyFont="1" applyFill="1" applyBorder="1" applyAlignment="1">
      <alignment horizontal="left"/>
    </xf>
    <xf numFmtId="3" fontId="7" fillId="0" borderId="1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 vertical="center"/>
    </xf>
    <xf numFmtId="1" fontId="3" fillId="0" borderId="0" xfId="0" applyNumberFormat="1" applyFont="1" applyFill="1" applyBorder="1" applyAlignment="1">
      <alignment horizontal="left" vertical="center" indent="1"/>
    </xf>
    <xf numFmtId="1" fontId="0" fillId="0" borderId="0" xfId="0" applyNumberFormat="1" applyFont="1" applyFill="1" applyBorder="1" applyAlignment="1">
      <alignment horizontal="left" vertical="center" indent="1"/>
    </xf>
    <xf numFmtId="1" fontId="7" fillId="0" borderId="0" xfId="0" applyNumberFormat="1" applyFont="1" applyFill="1" applyBorder="1" applyAlignment="1">
      <alignment horizontal="left" vertical="center" indent="1"/>
    </xf>
    <xf numFmtId="1" fontId="3" fillId="0" borderId="0" xfId="0" applyNumberFormat="1" applyFont="1" applyFill="1" applyBorder="1" applyAlignment="1">
      <alignment horizontal="left" vertical="center" indent="2"/>
    </xf>
    <xf numFmtId="0" fontId="7" fillId="0" borderId="0" xfId="19" applyFont="1" applyAlignment="1">
      <alignment horizontal="left" vertical="center" indent="1"/>
    </xf>
    <xf numFmtId="1" fontId="3" fillId="0" borderId="0" xfId="19" applyNumberFormat="1" applyFont="1" applyAlignment="1">
      <alignment horizontal="left" vertical="center" indent="2"/>
    </xf>
    <xf numFmtId="0" fontId="7" fillId="0" borderId="0" xfId="0" applyFont="1" applyAlignment="1">
      <alignment horizontal="left" vertical="center" indent="1"/>
    </xf>
    <xf numFmtId="3" fontId="3" fillId="0" borderId="0" xfId="0" applyNumberFormat="1" applyFont="1" applyAlignment="1">
      <alignment horizontal="left" vertical="center" indent="2"/>
    </xf>
    <xf numFmtId="3" fontId="3" fillId="0" borderId="0" xfId="0" quotePrefix="1" applyNumberFormat="1" applyFont="1" applyAlignment="1">
      <alignment horizontal="left" vertical="center" indent="2"/>
    </xf>
    <xf numFmtId="3" fontId="0" fillId="0" borderId="0" xfId="0" applyNumberFormat="1" applyAlignment="1">
      <alignment horizontal="left" vertical="center" indent="2"/>
    </xf>
    <xf numFmtId="1" fontId="7" fillId="0" borderId="0" xfId="0" applyNumberFormat="1" applyFont="1" applyAlignment="1">
      <alignment vertical="center"/>
    </xf>
    <xf numFmtId="0" fontId="26" fillId="0" borderId="0" xfId="0" applyFont="1" applyAlignment="1">
      <alignment horizontal="center" vertical="center"/>
    </xf>
    <xf numFmtId="4" fontId="0" fillId="0" borderId="0" xfId="0" applyNumberFormat="1" applyAlignment="1">
      <alignment vertical="center"/>
    </xf>
    <xf numFmtId="0" fontId="14" fillId="0" borderId="0" xfId="0" applyFont="1" applyAlignment="1">
      <alignment horizontal="center" vertical="center"/>
    </xf>
    <xf numFmtId="1" fontId="3" fillId="0" borderId="0" xfId="0" applyNumberFormat="1" applyFont="1" applyFill="1" applyAlignment="1">
      <alignment horizontal="left" vertical="center" indent="1"/>
    </xf>
    <xf numFmtId="1" fontId="0" fillId="0" borderId="0" xfId="0" applyNumberFormat="1" applyFill="1" applyAlignment="1">
      <alignment horizontal="left" vertical="center" indent="1"/>
    </xf>
    <xf numFmtId="0" fontId="3" fillId="0" borderId="0" xfId="0" applyFont="1" applyFill="1" applyAlignment="1">
      <alignment horizontal="left" vertical="center" indent="1"/>
    </xf>
    <xf numFmtId="3" fontId="3" fillId="0" borderId="0" xfId="0" quotePrefix="1" applyNumberFormat="1" applyFont="1" applyFill="1" applyAlignment="1">
      <alignment horizontal="left" vertical="center" indent="1"/>
    </xf>
    <xf numFmtId="3" fontId="3" fillId="0" borderId="0" xfId="0" applyNumberFormat="1" applyFont="1" applyFill="1" applyAlignment="1">
      <alignment horizontal="left" vertical="center" indent="1"/>
    </xf>
    <xf numFmtId="0" fontId="7" fillId="2" borderId="0" xfId="20" applyFont="1" applyFill="1" applyBorder="1" applyAlignment="1">
      <alignment vertical="center"/>
    </xf>
    <xf numFmtId="0" fontId="16" fillId="2" borderId="0" xfId="20" applyFont="1" applyFill="1" applyBorder="1" applyAlignment="1">
      <alignment horizontal="right" vertical="center"/>
    </xf>
    <xf numFmtId="3" fontId="7" fillId="2" borderId="0" xfId="20" applyNumberFormat="1" applyFont="1" applyFill="1" applyBorder="1" applyAlignment="1">
      <alignment vertical="center"/>
    </xf>
    <xf numFmtId="3" fontId="0" fillId="0" borderId="0" xfId="0" applyNumberFormat="1" applyFont="1" applyBorder="1" applyAlignment="1">
      <alignment horizontal="right" vertical="center"/>
    </xf>
    <xf numFmtId="1" fontId="3" fillId="0" borderId="1" xfId="0" applyNumberFormat="1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Alignment="1">
      <alignment horizontal="right" vertical="center"/>
    </xf>
    <xf numFmtId="3" fontId="7" fillId="0" borderId="0" xfId="0" applyNumberFormat="1" applyFont="1" applyFill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5" fillId="0" borderId="0" xfId="0" applyFont="1"/>
    <xf numFmtId="1" fontId="5" fillId="0" borderId="1" xfId="0" applyNumberFormat="1" applyFont="1" applyFill="1" applyBorder="1" applyAlignment="1">
      <alignment horizontal="left"/>
    </xf>
    <xf numFmtId="1" fontId="5" fillId="0" borderId="1" xfId="0" applyNumberFormat="1" applyFont="1" applyFill="1" applyBorder="1" applyAlignment="1">
      <alignment horizontal="right"/>
    </xf>
    <xf numFmtId="0" fontId="0" fillId="0" borderId="1" xfId="0" applyBorder="1"/>
    <xf numFmtId="0" fontId="7" fillId="2" borderId="0" xfId="0" applyFont="1" applyFill="1" applyAlignment="1">
      <alignment horizontal="left" vertical="center"/>
    </xf>
    <xf numFmtId="9" fontId="3" fillId="0" borderId="0" xfId="0" applyNumberFormat="1" applyFont="1" applyBorder="1" applyAlignment="1">
      <alignment vertical="center"/>
    </xf>
    <xf numFmtId="9" fontId="7" fillId="2" borderId="0" xfId="0" applyNumberFormat="1" applyFont="1" applyFill="1" applyBorder="1" applyAlignment="1">
      <alignment vertical="center"/>
    </xf>
    <xf numFmtId="3" fontId="3" fillId="0" borderId="0" xfId="4" applyNumberFormat="1" applyFont="1" applyFill="1" applyAlignment="1">
      <alignment horizontal="right" vertical="center"/>
    </xf>
    <xf numFmtId="0" fontId="13" fillId="0" borderId="0" xfId="11" applyFont="1" applyFill="1" applyAlignment="1">
      <alignment vertical="center"/>
    </xf>
    <xf numFmtId="0" fontId="3" fillId="0" borderId="0" xfId="11" applyFont="1" applyAlignment="1">
      <alignment vertical="center"/>
    </xf>
    <xf numFmtId="0" fontId="3" fillId="0" borderId="0" xfId="11" applyFont="1" applyFill="1" applyAlignment="1">
      <alignment vertical="center"/>
    </xf>
    <xf numFmtId="3" fontId="3" fillId="0" borderId="0" xfId="11" applyNumberFormat="1" applyFont="1" applyFill="1" applyAlignment="1">
      <alignment vertical="center"/>
    </xf>
    <xf numFmtId="0" fontId="3" fillId="0" borderId="0" xfId="0" applyFont="1" applyBorder="1" applyAlignment="1">
      <alignment horizontal="left" vertical="center" indent="1"/>
    </xf>
    <xf numFmtId="3" fontId="19" fillId="0" borderId="0" xfId="0" applyNumberFormat="1" applyFont="1" applyBorder="1" applyAlignment="1">
      <alignment vertical="center"/>
    </xf>
    <xf numFmtId="3" fontId="19" fillId="0" borderId="0" xfId="0" applyNumberFormat="1" applyFont="1" applyAlignment="1">
      <alignment horizontal="left" vertical="center" indent="2"/>
    </xf>
    <xf numFmtId="1" fontId="19" fillId="0" borderId="0" xfId="0" applyNumberFormat="1" applyFont="1" applyFill="1" applyAlignment="1">
      <alignment horizontal="left" vertical="center" indent="1"/>
    </xf>
    <xf numFmtId="3" fontId="19" fillId="0" borderId="0" xfId="0" applyNumberFormat="1" applyFont="1" applyFill="1" applyAlignment="1">
      <alignment horizontal="left" vertical="center" indent="1"/>
    </xf>
    <xf numFmtId="0" fontId="0" fillId="0" borderId="0" xfId="0" applyFill="1" applyAlignment="1">
      <alignment horizontal="left" vertical="center" indent="1"/>
    </xf>
    <xf numFmtId="0" fontId="3" fillId="0" borderId="0" xfId="0" quotePrefix="1" applyFont="1" applyBorder="1" applyAlignment="1">
      <alignment horizontal="left" vertical="center" indent="1"/>
    </xf>
    <xf numFmtId="3" fontId="7" fillId="0" borderId="0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 indent="2"/>
    </xf>
    <xf numFmtId="0" fontId="0" fillId="0" borderId="0" xfId="0" applyFont="1" applyFill="1" applyBorder="1" applyAlignment="1">
      <alignment horizontal="left" vertical="center" indent="2"/>
    </xf>
    <xf numFmtId="3" fontId="7" fillId="0" borderId="0" xfId="0" quotePrefix="1" applyNumberFormat="1" applyFont="1" applyBorder="1" applyAlignment="1">
      <alignment horizontal="right" vertical="center"/>
    </xf>
    <xf numFmtId="0" fontId="16" fillId="2" borderId="0" xfId="0" applyFont="1" applyFill="1" applyBorder="1" applyAlignment="1">
      <alignment horizontal="centerContinuous" vertical="center"/>
    </xf>
    <xf numFmtId="0" fontId="7" fillId="2" borderId="0" xfId="0" applyFont="1" applyFill="1" applyBorder="1" applyAlignment="1">
      <alignment horizontal="centerContinuous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indent="1"/>
    </xf>
    <xf numFmtId="0" fontId="0" fillId="0" borderId="0" xfId="0" applyFont="1" applyFill="1" applyAlignment="1">
      <alignment vertical="center"/>
    </xf>
    <xf numFmtId="3" fontId="3" fillId="0" borderId="0" xfId="18" applyNumberFormat="1" applyFont="1" applyBorder="1" applyAlignment="1">
      <alignment horizontal="left" vertical="center" indent="1"/>
    </xf>
    <xf numFmtId="3" fontId="3" fillId="0" borderId="0" xfId="18" applyNumberFormat="1" applyFont="1" applyBorder="1" applyAlignment="1">
      <alignment horizontal="right" vertical="center"/>
    </xf>
    <xf numFmtId="3" fontId="7" fillId="0" borderId="0" xfId="18" applyNumberFormat="1" applyFont="1" applyAlignment="1">
      <alignment vertical="center"/>
    </xf>
    <xf numFmtId="3" fontId="7" fillId="0" borderId="0" xfId="18" applyNumberFormat="1" applyFont="1" applyBorder="1" applyAlignment="1">
      <alignment horizontal="left" vertical="center"/>
    </xf>
    <xf numFmtId="0" fontId="7" fillId="0" borderId="0" xfId="0" applyFont="1" applyFill="1" applyAlignment="1">
      <alignment horizontal="left" vertical="center" indent="1"/>
    </xf>
    <xf numFmtId="0" fontId="3" fillId="0" borderId="0" xfId="0" applyFont="1" applyFill="1" applyAlignment="1">
      <alignment horizontal="left" vertical="center" indent="2"/>
    </xf>
    <xf numFmtId="3" fontId="3" fillId="0" borderId="0" xfId="11" applyNumberFormat="1" applyFont="1" applyAlignment="1">
      <alignment horizontal="right" vertical="center"/>
    </xf>
    <xf numFmtId="0" fontId="16" fillId="2" borderId="0" xfId="0" applyFont="1" applyFill="1" applyBorder="1" applyAlignment="1">
      <alignment horizontal="center" vertical="center"/>
    </xf>
    <xf numFmtId="0" fontId="20" fillId="0" borderId="0" xfId="15" applyFont="1" applyAlignment="1">
      <alignment vertical="center"/>
    </xf>
    <xf numFmtId="0" fontId="20" fillId="0" borderId="0" xfId="15" applyFont="1" applyBorder="1" applyAlignment="1">
      <alignment vertical="center"/>
    </xf>
    <xf numFmtId="0" fontId="20" fillId="0" borderId="0" xfId="15" applyFont="1" applyFill="1" applyBorder="1" applyAlignment="1">
      <alignment vertical="center"/>
    </xf>
    <xf numFmtId="0" fontId="20" fillId="0" borderId="0" xfId="15" applyFont="1" applyBorder="1" applyAlignment="1">
      <alignment horizontal="center" vertical="center" wrapText="1"/>
    </xf>
    <xf numFmtId="0" fontId="20" fillId="0" borderId="0" xfId="15" applyFont="1" applyFill="1" applyBorder="1" applyAlignment="1">
      <alignment horizontal="center" vertical="center" wrapText="1"/>
    </xf>
    <xf numFmtId="0" fontId="20" fillId="0" borderId="0" xfId="15" applyFont="1" applyFill="1" applyAlignment="1">
      <alignment vertical="center"/>
    </xf>
    <xf numFmtId="9" fontId="20" fillId="0" borderId="0" xfId="15" applyNumberFormat="1" applyFont="1" applyFill="1" applyAlignment="1">
      <alignment vertical="center"/>
    </xf>
    <xf numFmtId="3" fontId="20" fillId="0" borderId="0" xfId="15" applyNumberFormat="1" applyFont="1" applyBorder="1" applyAlignment="1">
      <alignment vertical="center" wrapText="1"/>
    </xf>
    <xf numFmtId="3" fontId="20" fillId="0" borderId="0" xfId="15" applyNumberFormat="1" applyFont="1" applyFill="1" applyBorder="1" applyAlignment="1">
      <alignment vertical="center" wrapText="1"/>
    </xf>
    <xf numFmtId="0" fontId="7" fillId="2" borderId="0" xfId="15" applyFont="1" applyFill="1" applyBorder="1" applyAlignment="1">
      <alignment vertical="center"/>
    </xf>
    <xf numFmtId="3" fontId="7" fillId="2" borderId="0" xfId="15" applyNumberFormat="1" applyFont="1" applyFill="1" applyAlignment="1">
      <alignment vertical="center"/>
    </xf>
    <xf numFmtId="3" fontId="20" fillId="0" borderId="0" xfId="15" applyNumberFormat="1" applyFont="1" applyAlignment="1">
      <alignment vertical="center"/>
    </xf>
    <xf numFmtId="3" fontId="20" fillId="0" borderId="0" xfId="15" applyNumberFormat="1" applyFont="1" applyFill="1" applyAlignment="1">
      <alignment vertical="center"/>
    </xf>
    <xf numFmtId="0" fontId="28" fillId="0" borderId="0" xfId="0" applyFont="1" applyBorder="1" applyAlignment="1">
      <alignment horizontal="right" vertical="center"/>
    </xf>
    <xf numFmtId="3" fontId="28" fillId="0" borderId="0" xfId="0" applyNumberFormat="1" applyFont="1" applyBorder="1" applyAlignment="1">
      <alignment horizontal="right" vertical="center"/>
    </xf>
    <xf numFmtId="0" fontId="0" fillId="0" borderId="0" xfId="0" applyBorder="1" applyAlignment="1"/>
    <xf numFmtId="3" fontId="0" fillId="0" borderId="0" xfId="0" applyNumberFormat="1" applyFont="1" applyBorder="1" applyAlignment="1">
      <alignment vertical="center"/>
    </xf>
    <xf numFmtId="0" fontId="29" fillId="0" borderId="0" xfId="0" applyFont="1"/>
    <xf numFmtId="0" fontId="29" fillId="0" borderId="0" xfId="0" applyFont="1" applyAlignment="1">
      <alignment vertical="center"/>
    </xf>
    <xf numFmtId="0" fontId="14" fillId="0" borderId="0" xfId="0" applyFont="1" applyAlignment="1">
      <alignment horizontal="center" vertical="center" readingOrder="1"/>
    </xf>
    <xf numFmtId="0" fontId="14" fillId="0" borderId="0" xfId="0" applyFont="1" applyAlignment="1">
      <alignment vertical="center"/>
    </xf>
    <xf numFmtId="3" fontId="3" fillId="0" borderId="0" xfId="0" quotePrefix="1" applyNumberFormat="1" applyFont="1" applyAlignment="1">
      <alignment horizontal="left" vertical="center"/>
    </xf>
    <xf numFmtId="3" fontId="22" fillId="0" borderId="0" xfId="18" applyNumberFormat="1" applyFont="1" applyBorder="1" applyAlignment="1">
      <alignment horizontal="left" vertical="center" indent="1"/>
    </xf>
    <xf numFmtId="3" fontId="0" fillId="0" borderId="0" xfId="0" applyNumberFormat="1" applyFill="1" applyAlignment="1">
      <alignment horizontal="left" vertical="center" indent="1"/>
    </xf>
    <xf numFmtId="3" fontId="3" fillId="0" borderId="0" xfId="21" applyNumberFormat="1" applyFont="1" applyAlignment="1">
      <alignment horizontal="right" vertical="center" indent="1"/>
    </xf>
    <xf numFmtId="0" fontId="5" fillId="0" borderId="0" xfId="4" applyFont="1" applyBorder="1" applyAlignment="1">
      <alignment horizontal="center" vertical="center"/>
    </xf>
    <xf numFmtId="0" fontId="16" fillId="2" borderId="0" xfId="4" applyFont="1" applyFill="1" applyAlignment="1">
      <alignment horizontal="center" vertical="center"/>
    </xf>
    <xf numFmtId="0" fontId="16" fillId="2" borderId="0" xfId="4" applyFont="1" applyFill="1" applyAlignment="1">
      <alignment horizontal="center" vertical="center" wrapText="1"/>
    </xf>
    <xf numFmtId="0" fontId="23" fillId="0" borderId="0" xfId="0" applyFont="1" applyAlignment="1">
      <alignment horizontal="left" vertical="center" indent="1"/>
    </xf>
    <xf numFmtId="3" fontId="30" fillId="0" borderId="0" xfId="0" applyNumberFormat="1" applyFont="1" applyAlignment="1">
      <alignment horizontal="right" vertical="center"/>
    </xf>
    <xf numFmtId="0" fontId="23" fillId="0" borderId="0" xfId="4" applyFont="1" applyBorder="1" applyAlignment="1">
      <alignment horizontal="center" vertical="center"/>
    </xf>
    <xf numFmtId="0" fontId="23" fillId="0" borderId="0" xfId="4" applyFont="1" applyBorder="1" applyAlignment="1">
      <alignment horizontal="right" vertical="center"/>
    </xf>
    <xf numFmtId="0" fontId="5" fillId="0" borderId="0" xfId="4" applyFont="1" applyBorder="1" applyAlignment="1">
      <alignment horizontal="right" vertical="center"/>
    </xf>
    <xf numFmtId="1" fontId="7" fillId="2" borderId="0" xfId="4" applyNumberFormat="1" applyFont="1" applyFill="1" applyBorder="1" applyAlignment="1">
      <alignment vertical="center"/>
    </xf>
    <xf numFmtId="3" fontId="7" fillId="2" borderId="0" xfId="4" applyNumberFormat="1" applyFont="1" applyFill="1" applyBorder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5" fillId="0" borderId="0" xfId="4" applyFont="1" applyBorder="1" applyAlignment="1">
      <alignment horizontal="left" vertical="center"/>
    </xf>
    <xf numFmtId="0" fontId="30" fillId="0" borderId="0" xfId="0" applyFont="1" applyAlignment="1">
      <alignment horizontal="left" vertical="center" indent="1"/>
    </xf>
    <xf numFmtId="0" fontId="23" fillId="0" borderId="0" xfId="16" applyFont="1" applyAlignment="1">
      <alignment vertical="center"/>
    </xf>
    <xf numFmtId="3" fontId="23" fillId="0" borderId="0" xfId="16" applyNumberFormat="1" applyFont="1" applyBorder="1" applyAlignment="1">
      <alignment vertical="center"/>
    </xf>
    <xf numFmtId="0" fontId="23" fillId="0" borderId="0" xfId="16" applyFont="1" applyBorder="1" applyAlignment="1">
      <alignment horizontal="center" vertical="center"/>
    </xf>
    <xf numFmtId="3" fontId="23" fillId="0" borderId="0" xfId="16" applyNumberFormat="1" applyFont="1" applyAlignment="1">
      <alignment vertical="center"/>
    </xf>
    <xf numFmtId="0" fontId="23" fillId="0" borderId="0" xfId="16" applyFont="1" applyBorder="1" applyAlignment="1">
      <alignment vertical="center"/>
    </xf>
    <xf numFmtId="0" fontId="16" fillId="2" borderId="0" xfId="16" applyFont="1" applyFill="1" applyBorder="1" applyAlignment="1">
      <alignment horizontal="center" vertical="center"/>
    </xf>
    <xf numFmtId="0" fontId="5" fillId="0" borderId="0" xfId="16" applyFont="1" applyBorder="1" applyAlignment="1">
      <alignment horizontal="center" vertical="center" wrapText="1"/>
    </xf>
    <xf numFmtId="3" fontId="5" fillId="0" borderId="0" xfId="16" applyNumberFormat="1" applyFont="1" applyBorder="1" applyAlignment="1">
      <alignment horizontal="right" vertical="center" wrapText="1"/>
    </xf>
    <xf numFmtId="0" fontId="7" fillId="2" borderId="0" xfId="16" applyFont="1" applyFill="1" applyBorder="1" applyAlignment="1">
      <alignment vertical="center"/>
    </xf>
    <xf numFmtId="3" fontId="7" fillId="2" borderId="0" xfId="16" applyNumberFormat="1" applyFont="1" applyFill="1" applyBorder="1" applyAlignment="1">
      <alignment vertical="center"/>
    </xf>
    <xf numFmtId="0" fontId="23" fillId="0" borderId="0" xfId="16" applyFont="1" applyAlignment="1">
      <alignment horizontal="center" vertical="center"/>
    </xf>
    <xf numFmtId="0" fontId="26" fillId="0" borderId="0" xfId="0" applyFont="1" applyAlignment="1">
      <alignment horizontal="center" vertical="center" readingOrder="1"/>
    </xf>
    <xf numFmtId="1" fontId="30" fillId="0" borderId="0" xfId="5" applyNumberFormat="1" applyFont="1" applyFill="1" applyAlignment="1">
      <alignment horizontal="left" vertical="center" indent="1"/>
    </xf>
    <xf numFmtId="1" fontId="3" fillId="0" borderId="0" xfId="5" applyNumberFormat="1" applyFont="1" applyFill="1" applyAlignment="1">
      <alignment horizontal="left" vertical="center" indent="1"/>
    </xf>
    <xf numFmtId="0" fontId="3" fillId="0" borderId="0" xfId="21" applyFont="1" applyAlignment="1">
      <alignment horizontal="left" vertical="center" indent="1"/>
    </xf>
    <xf numFmtId="0" fontId="0" fillId="0" borderId="0" xfId="9" applyFont="1" applyBorder="1" applyAlignment="1">
      <alignment horizontal="left" vertical="center" indent="1"/>
    </xf>
    <xf numFmtId="0" fontId="3" fillId="0" borderId="0" xfId="9" applyFont="1" applyBorder="1" applyAlignment="1">
      <alignment horizontal="left" vertical="center" indent="1"/>
    </xf>
    <xf numFmtId="1" fontId="0" fillId="0" borderId="0" xfId="0" applyNumberFormat="1" applyFill="1" applyBorder="1" applyAlignment="1">
      <alignment horizontal="left" vertical="center" indent="1"/>
    </xf>
    <xf numFmtId="0" fontId="7" fillId="2" borderId="0" xfId="12" applyFont="1" applyFill="1" applyAlignment="1">
      <alignment vertical="center"/>
    </xf>
    <xf numFmtId="0" fontId="7" fillId="2" borderId="0" xfId="12" applyFont="1" applyFill="1" applyAlignment="1">
      <alignment horizontal="right" vertical="center"/>
    </xf>
    <xf numFmtId="0" fontId="3" fillId="0" borderId="0" xfId="12" applyFont="1" applyAlignment="1">
      <alignment horizontal="left" vertical="center" indent="1"/>
    </xf>
    <xf numFmtId="3" fontId="3" fillId="0" borderId="0" xfId="12" applyNumberFormat="1" applyFont="1" applyAlignment="1">
      <alignment horizontal="right" vertical="center"/>
    </xf>
    <xf numFmtId="0" fontId="7" fillId="0" borderId="0" xfId="12" applyFont="1" applyAlignment="1">
      <alignment vertical="center"/>
    </xf>
    <xf numFmtId="0" fontId="7" fillId="0" borderId="0" xfId="12" applyFont="1" applyAlignment="1">
      <alignment horizontal="left" vertical="center" indent="1"/>
    </xf>
    <xf numFmtId="3" fontId="7" fillId="0" borderId="0" xfId="12" applyNumberFormat="1" applyFont="1" applyAlignment="1">
      <alignment horizontal="right" vertical="center"/>
    </xf>
    <xf numFmtId="0" fontId="3" fillId="0" borderId="0" xfId="12" applyFont="1" applyAlignment="1">
      <alignment horizontal="left" vertical="center" indent="2"/>
    </xf>
    <xf numFmtId="0" fontId="3" fillId="0" borderId="1" xfId="12" applyFont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3" fontId="7" fillId="0" borderId="0" xfId="0" applyNumberFormat="1" applyFont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0" fontId="31" fillId="0" borderId="0" xfId="0" applyFont="1" applyAlignment="1">
      <alignment horizontal="center" vertical="center" readingOrder="1"/>
    </xf>
    <xf numFmtId="0" fontId="7" fillId="0" borderId="0" xfId="0" applyFont="1" applyBorder="1" applyAlignment="1">
      <alignment horizontal="center" vertical="center"/>
    </xf>
    <xf numFmtId="0" fontId="3" fillId="0" borderId="0" xfId="11" applyFont="1" applyFill="1" applyBorder="1" applyAlignment="1">
      <alignment vertical="center"/>
    </xf>
    <xf numFmtId="3" fontId="3" fillId="0" borderId="0" xfId="11" applyNumberFormat="1" applyFont="1" applyFill="1" applyBorder="1" applyAlignment="1">
      <alignment horizontal="right" vertical="center"/>
    </xf>
    <xf numFmtId="0" fontId="5" fillId="0" borderId="0" xfId="11" applyFont="1" applyFill="1" applyBorder="1" applyAlignment="1">
      <alignment vertical="center"/>
    </xf>
    <xf numFmtId="3" fontId="5" fillId="0" borderId="0" xfId="11" applyNumberFormat="1" applyFont="1" applyFill="1" applyBorder="1" applyAlignment="1">
      <alignment horizontal="right" vertical="center"/>
    </xf>
    <xf numFmtId="0" fontId="17" fillId="0" borderId="0" xfId="11" applyFont="1" applyFill="1" applyBorder="1" applyAlignment="1">
      <alignment vertical="center"/>
    </xf>
    <xf numFmtId="3" fontId="7" fillId="0" borderId="0" xfId="0" applyNumberFormat="1" applyFont="1" applyBorder="1" applyAlignment="1"/>
    <xf numFmtId="0" fontId="5" fillId="0" borderId="0" xfId="11" applyFont="1" applyAlignment="1">
      <alignment vertical="center" wrapText="1"/>
    </xf>
    <xf numFmtId="3" fontId="3" fillId="0" borderId="0" xfId="0" applyNumberFormat="1" applyFont="1" applyFill="1" applyAlignment="1">
      <alignment vertical="center"/>
    </xf>
    <xf numFmtId="3" fontId="28" fillId="0" borderId="0" xfId="0" quotePrefix="1" applyNumberFormat="1" applyFont="1" applyBorder="1" applyAlignment="1">
      <alignment horizontal="right" vertical="center"/>
    </xf>
    <xf numFmtId="3" fontId="0" fillId="0" borderId="0" xfId="0" quotePrefix="1" applyNumberFormat="1" applyFont="1" applyFill="1" applyBorder="1" applyAlignment="1">
      <alignment horizontal="right" vertical="center"/>
    </xf>
    <xf numFmtId="3" fontId="7" fillId="0" borderId="0" xfId="16" applyNumberFormat="1" applyFont="1" applyFill="1" applyBorder="1" applyAlignment="1">
      <alignment vertical="center"/>
    </xf>
    <xf numFmtId="0" fontId="23" fillId="0" borderId="0" xfId="16" applyFont="1" applyFill="1" applyAlignment="1">
      <alignment vertical="center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2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17" applyFont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7" fillId="0" borderId="0" xfId="4" applyFont="1" applyAlignment="1">
      <alignment horizontal="center" vertical="center" wrapText="1"/>
    </xf>
    <xf numFmtId="0" fontId="7" fillId="0" borderId="0" xfId="4" applyFont="1" applyAlignment="1">
      <alignment horizontal="center" vertical="center"/>
    </xf>
    <xf numFmtId="0" fontId="5" fillId="0" borderId="0" xfId="4" applyFont="1" applyBorder="1" applyAlignment="1">
      <alignment horizontal="left" vertical="center"/>
    </xf>
    <xf numFmtId="0" fontId="7" fillId="0" borderId="0" xfId="11" applyFont="1" applyAlignment="1">
      <alignment horizontal="center" vertical="center"/>
    </xf>
    <xf numFmtId="0" fontId="7" fillId="0" borderId="0" xfId="13" applyFont="1" applyAlignment="1">
      <alignment horizontal="center" vertical="center"/>
    </xf>
    <xf numFmtId="0" fontId="7" fillId="0" borderId="0" xfId="16" applyFont="1" applyAlignment="1">
      <alignment horizontal="center" vertical="center"/>
    </xf>
    <xf numFmtId="0" fontId="16" fillId="2" borderId="0" xfId="16" applyFont="1" applyFill="1" applyBorder="1" applyAlignment="1">
      <alignment horizontal="center" vertical="center"/>
    </xf>
    <xf numFmtId="0" fontId="16" fillId="2" borderId="0" xfId="16" applyFont="1" applyFill="1" applyBorder="1" applyAlignment="1">
      <alignment horizontal="center" vertical="center" wrapText="1"/>
    </xf>
    <xf numFmtId="0" fontId="7" fillId="0" borderId="0" xfId="15" applyFont="1" applyAlignment="1">
      <alignment horizontal="center" vertical="center"/>
    </xf>
    <xf numFmtId="0" fontId="16" fillId="2" borderId="0" xfId="15" applyFont="1" applyFill="1" applyBorder="1" applyAlignment="1">
      <alignment horizontal="center" vertical="center"/>
    </xf>
    <xf numFmtId="0" fontId="16" fillId="2" borderId="0" xfId="15" applyFont="1" applyFill="1" applyBorder="1" applyAlignment="1">
      <alignment horizontal="center" vertical="center" wrapText="1"/>
    </xf>
  </cellXfs>
  <cellStyles count="22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2 2 2" xfId="6"/>
    <cellStyle name="Normal 2 3" xfId="7"/>
    <cellStyle name="Normal 3" xfId="8"/>
    <cellStyle name="Normal 4" xfId="9"/>
    <cellStyle name="Normal 4 2" xfId="10"/>
    <cellStyle name="Normal 5" xfId="11"/>
    <cellStyle name="Normal 5 2 18 2" xfId="12"/>
    <cellStyle name="Normal 5 32" xfId="13"/>
    <cellStyle name="Normal 6" xfId="14"/>
    <cellStyle name="Normal 7" xfId="15"/>
    <cellStyle name="Normal 8" xfId="16"/>
    <cellStyle name="Normal_dgapa06" xfId="17"/>
    <cellStyle name="Normal_exp_tec" xfId="18"/>
    <cellStyle name="Normal_peba_aj" xfId="19"/>
    <cellStyle name="Normal_poblac99" xfId="20"/>
    <cellStyle name="Normal_sni_07" xfId="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9/agendaxls2019/0%20unam%20en%20cifras/file:/MAIL/Acopio/1999/valida_a/posgr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9/agendaxls2019/0%20unam%20en%20cifras/file: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  <sheetName val="orden desc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G25"/>
  <sheetViews>
    <sheetView tabSelected="1" workbookViewId="0">
      <selection sqref="A1:B1"/>
    </sheetView>
  </sheetViews>
  <sheetFormatPr baseColWidth="10" defaultRowHeight="12.75" x14ac:dyDescent="0.2"/>
  <cols>
    <col min="1" max="1" width="42.28515625" customWidth="1"/>
    <col min="2" max="2" width="11.140625" customWidth="1"/>
    <col min="3" max="3" width="12.140625" customWidth="1"/>
    <col min="4" max="4" width="13.85546875" customWidth="1"/>
    <col min="5" max="5" width="12.7109375" customWidth="1"/>
  </cols>
  <sheetData>
    <row r="1" spans="1:7" s="33" customFormat="1" ht="15" customHeight="1" x14ac:dyDescent="0.2">
      <c r="A1" s="293" t="s">
        <v>12</v>
      </c>
      <c r="B1" s="293"/>
    </row>
    <row r="2" spans="1:7" s="33" customFormat="1" ht="15" customHeight="1" x14ac:dyDescent="0.2">
      <c r="A2" s="293" t="s">
        <v>318</v>
      </c>
      <c r="B2" s="293"/>
      <c r="C2" s="34"/>
    </row>
    <row r="3" spans="1:7" s="33" customFormat="1" x14ac:dyDescent="0.2">
      <c r="A3" s="44"/>
      <c r="B3" s="45"/>
      <c r="C3" s="45"/>
      <c r="D3" s="45"/>
    </row>
    <row r="4" spans="1:7" s="33" customFormat="1" ht="15" customHeight="1" x14ac:dyDescent="0.2">
      <c r="A4" s="54" t="s">
        <v>5</v>
      </c>
      <c r="B4" s="55">
        <v>41332</v>
      </c>
      <c r="C4" s="45"/>
      <c r="D4" s="45"/>
    </row>
    <row r="5" spans="1:7" s="33" customFormat="1" ht="9" customHeight="1" x14ac:dyDescent="0.2">
      <c r="A5" s="44"/>
      <c r="B5" s="45"/>
      <c r="C5" s="45"/>
      <c r="D5" s="45"/>
    </row>
    <row r="6" spans="1:7" s="33" customFormat="1" ht="15" customHeight="1" x14ac:dyDescent="0.2">
      <c r="A6" s="56" t="s">
        <v>32</v>
      </c>
      <c r="B6" s="57">
        <f>SUM(B7:B12)</f>
        <v>50468</v>
      </c>
      <c r="C6" s="46"/>
      <c r="D6" s="46"/>
    </row>
    <row r="7" spans="1:7" s="33" customFormat="1" ht="15" customHeight="1" x14ac:dyDescent="0.2">
      <c r="A7" s="51" t="s">
        <v>23</v>
      </c>
      <c r="B7" s="39">
        <v>2690</v>
      </c>
      <c r="C7" s="39"/>
      <c r="D7" s="47"/>
      <c r="E7" s="48"/>
      <c r="F7" s="48"/>
      <c r="G7" s="48"/>
    </row>
    <row r="8" spans="1:7" s="33" customFormat="1" ht="15" customHeight="1" x14ac:dyDescent="0.2">
      <c r="A8" s="52" t="s">
        <v>22</v>
      </c>
      <c r="B8" s="46">
        <v>5524</v>
      </c>
      <c r="C8" s="46"/>
      <c r="D8" s="47"/>
      <c r="E8" s="48"/>
      <c r="F8" s="48"/>
      <c r="G8" s="48"/>
    </row>
    <row r="9" spans="1:7" s="33" customFormat="1" ht="15" customHeight="1" x14ac:dyDescent="0.2">
      <c r="A9" s="52" t="s">
        <v>24</v>
      </c>
      <c r="B9" s="39">
        <v>4571</v>
      </c>
      <c r="C9" s="39"/>
      <c r="D9" s="47"/>
      <c r="E9" s="48"/>
      <c r="F9" s="48"/>
      <c r="G9" s="48"/>
    </row>
    <row r="10" spans="1:7" s="33" customFormat="1" ht="15" customHeight="1" x14ac:dyDescent="0.2">
      <c r="A10" s="51" t="s">
        <v>25</v>
      </c>
      <c r="B10" s="39">
        <v>32709</v>
      </c>
      <c r="C10" s="39"/>
      <c r="D10" s="47"/>
      <c r="E10" s="48"/>
      <c r="F10" s="48"/>
      <c r="G10" s="48"/>
    </row>
    <row r="11" spans="1:7" s="33" customFormat="1" ht="15" customHeight="1" x14ac:dyDescent="0.2">
      <c r="A11" s="41" t="s">
        <v>247</v>
      </c>
      <c r="B11" s="39">
        <v>4801</v>
      </c>
      <c r="C11" s="39"/>
      <c r="D11" s="53"/>
      <c r="E11" s="48"/>
      <c r="F11" s="48"/>
      <c r="G11" s="48"/>
    </row>
    <row r="12" spans="1:7" s="33" customFormat="1" ht="15" customHeight="1" x14ac:dyDescent="0.2">
      <c r="A12" s="52" t="s">
        <v>33</v>
      </c>
      <c r="B12" s="39">
        <v>173</v>
      </c>
      <c r="C12" s="39"/>
      <c r="D12" s="47"/>
      <c r="E12" s="48"/>
      <c r="F12" s="48"/>
      <c r="G12" s="48"/>
    </row>
    <row r="13" spans="1:7" s="33" customFormat="1" ht="9" customHeight="1" x14ac:dyDescent="0.2">
      <c r="A13" s="49"/>
      <c r="B13" s="50"/>
      <c r="C13" s="39"/>
      <c r="D13" s="46"/>
    </row>
    <row r="14" spans="1:7" s="33" customFormat="1" ht="27.95" customHeight="1" x14ac:dyDescent="0.2">
      <c r="A14" s="292" t="s">
        <v>34</v>
      </c>
      <c r="B14" s="292"/>
      <c r="C14" s="24"/>
      <c r="D14" s="24"/>
      <c r="E14" s="24"/>
      <c r="F14" s="24"/>
      <c r="G14" s="24"/>
    </row>
    <row r="16" spans="1:7" x14ac:dyDescent="0.2">
      <c r="A16" s="224" t="s">
        <v>248</v>
      </c>
    </row>
    <row r="20" spans="1:4" x14ac:dyDescent="0.2">
      <c r="A20" s="21"/>
      <c r="B20" s="5"/>
      <c r="C20" s="5"/>
      <c r="D20" s="5"/>
    </row>
    <row r="21" spans="1:4" x14ac:dyDescent="0.2">
      <c r="A21" s="21"/>
      <c r="B21" s="5"/>
      <c r="C21" s="5"/>
      <c r="D21" s="5"/>
    </row>
    <row r="22" spans="1:4" x14ac:dyDescent="0.2">
      <c r="A22" s="21"/>
      <c r="B22" s="5"/>
      <c r="C22" s="5"/>
      <c r="D22" s="5"/>
    </row>
    <row r="23" spans="1:4" x14ac:dyDescent="0.2">
      <c r="A23" s="21"/>
      <c r="B23" s="5"/>
      <c r="C23" s="5"/>
      <c r="D23" s="5"/>
    </row>
    <row r="24" spans="1:4" x14ac:dyDescent="0.2">
      <c r="A24" s="21"/>
      <c r="B24" s="5"/>
      <c r="C24" s="5"/>
      <c r="D24" s="5"/>
    </row>
    <row r="25" spans="1:4" x14ac:dyDescent="0.2">
      <c r="A25" s="21"/>
      <c r="B25" s="5"/>
      <c r="C25" s="5"/>
      <c r="D25" s="5"/>
    </row>
  </sheetData>
  <mergeCells count="3">
    <mergeCell ref="A14:B14"/>
    <mergeCell ref="A2:B2"/>
    <mergeCell ref="A1:B1"/>
  </mergeCells>
  <phoneticPr fontId="0" type="noConversion"/>
  <printOptions horizontalCentered="1"/>
  <pageMargins left="0.79000000000000015" right="0.79000000000000015" top="0.79000000000000015" bottom="0.79000000000000015" header="0" footer="0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29"/>
  <sheetViews>
    <sheetView workbookViewId="0">
      <selection sqref="A1:B1"/>
    </sheetView>
  </sheetViews>
  <sheetFormatPr baseColWidth="10" defaultRowHeight="12.75" x14ac:dyDescent="0.2"/>
  <cols>
    <col min="1" max="1" width="48.42578125" customWidth="1"/>
  </cols>
  <sheetData>
    <row r="1" spans="1:2" ht="15" customHeight="1" x14ac:dyDescent="0.2">
      <c r="A1" s="300" t="s">
        <v>12</v>
      </c>
      <c r="B1" s="300"/>
    </row>
    <row r="2" spans="1:2" ht="15" customHeight="1" x14ac:dyDescent="0.2">
      <c r="A2" s="299" t="s">
        <v>276</v>
      </c>
      <c r="B2" s="299"/>
    </row>
    <row r="3" spans="1:2" ht="15" customHeight="1" x14ac:dyDescent="0.2">
      <c r="A3" s="299" t="s">
        <v>319</v>
      </c>
      <c r="B3" s="299"/>
    </row>
    <row r="4" spans="1:2" ht="15" customHeight="1" x14ac:dyDescent="0.2">
      <c r="A4" s="232"/>
      <c r="B4" s="232"/>
    </row>
    <row r="5" spans="1:2" x14ac:dyDescent="0.2">
      <c r="A5" s="233" t="s">
        <v>277</v>
      </c>
      <c r="B5" s="234" t="s">
        <v>123</v>
      </c>
    </row>
    <row r="6" spans="1:2" ht="9" customHeight="1" x14ac:dyDescent="0.2">
      <c r="A6" s="232"/>
      <c r="B6" s="232"/>
    </row>
    <row r="7" spans="1:2" ht="15" customHeight="1" x14ac:dyDescent="0.2">
      <c r="A7" s="52" t="s">
        <v>354</v>
      </c>
      <c r="B7" s="236">
        <v>212575</v>
      </c>
    </row>
    <row r="8" spans="1:2" ht="15" customHeight="1" x14ac:dyDescent="0.2">
      <c r="A8" s="52" t="s">
        <v>355</v>
      </c>
      <c r="B8" s="236">
        <v>13437</v>
      </c>
    </row>
    <row r="9" spans="1:2" ht="15" customHeight="1" x14ac:dyDescent="0.2">
      <c r="A9" s="235" t="s">
        <v>278</v>
      </c>
      <c r="B9" s="236">
        <v>3048</v>
      </c>
    </row>
    <row r="10" spans="1:2" ht="15" customHeight="1" x14ac:dyDescent="0.2">
      <c r="A10" s="52" t="s">
        <v>356</v>
      </c>
      <c r="B10" s="236">
        <v>1116</v>
      </c>
    </row>
    <row r="11" spans="1:2" ht="15" customHeight="1" x14ac:dyDescent="0.2">
      <c r="A11" s="52" t="s">
        <v>357</v>
      </c>
      <c r="B11" s="236">
        <v>698</v>
      </c>
    </row>
    <row r="12" spans="1:2" ht="9" customHeight="1" x14ac:dyDescent="0.2">
      <c r="A12" s="237"/>
      <c r="B12" s="239"/>
    </row>
    <row r="13" spans="1:2" ht="15" customHeight="1" x14ac:dyDescent="0.2">
      <c r="A13" s="240" t="s">
        <v>129</v>
      </c>
      <c r="B13" s="241">
        <f>SUM(B7:B11)</f>
        <v>230874</v>
      </c>
    </row>
    <row r="14" spans="1:2" x14ac:dyDescent="0.2">
      <c r="A14" s="242"/>
      <c r="B14" s="232"/>
    </row>
    <row r="15" spans="1:2" x14ac:dyDescent="0.2">
      <c r="A15" s="225" t="s">
        <v>257</v>
      </c>
      <c r="B15" s="243"/>
    </row>
    <row r="16" spans="1:2" x14ac:dyDescent="0.2">
      <c r="A16" s="301"/>
      <c r="B16" s="301"/>
    </row>
    <row r="17" spans="1:2" ht="15" customHeight="1" x14ac:dyDescent="0.2">
      <c r="A17" s="300" t="s">
        <v>12</v>
      </c>
      <c r="B17" s="300"/>
    </row>
    <row r="18" spans="1:2" ht="15" customHeight="1" x14ac:dyDescent="0.2">
      <c r="A18" s="299" t="s">
        <v>317</v>
      </c>
      <c r="B18" s="299"/>
    </row>
    <row r="19" spans="1:2" ht="15" customHeight="1" x14ac:dyDescent="0.2">
      <c r="A19" s="299" t="s">
        <v>319</v>
      </c>
      <c r="B19" s="299"/>
    </row>
    <row r="20" spans="1:2" ht="15" customHeight="1" x14ac:dyDescent="0.2">
      <c r="A20" s="232"/>
      <c r="B20" s="232"/>
    </row>
    <row r="21" spans="1:2" x14ac:dyDescent="0.2">
      <c r="A21" s="233" t="s">
        <v>279</v>
      </c>
      <c r="B21" s="233" t="s">
        <v>123</v>
      </c>
    </row>
    <row r="22" spans="1:2" ht="9" customHeight="1" x14ac:dyDescent="0.2">
      <c r="A22" s="232"/>
      <c r="B22" s="232"/>
    </row>
    <row r="23" spans="1:2" ht="15" customHeight="1" x14ac:dyDescent="0.2">
      <c r="A23" s="244" t="s">
        <v>118</v>
      </c>
      <c r="B23" s="236">
        <v>109352</v>
      </c>
    </row>
    <row r="24" spans="1:2" ht="15" customHeight="1" x14ac:dyDescent="0.2">
      <c r="A24" s="244" t="s">
        <v>125</v>
      </c>
      <c r="B24" s="236">
        <v>74114</v>
      </c>
    </row>
    <row r="25" spans="1:2" ht="15" customHeight="1" x14ac:dyDescent="0.2">
      <c r="A25" s="244" t="s">
        <v>158</v>
      </c>
      <c r="B25" s="236">
        <v>29109</v>
      </c>
    </row>
    <row r="26" spans="1:2" ht="9" customHeight="1" x14ac:dyDescent="0.2">
      <c r="A26" s="237"/>
      <c r="B26" s="238"/>
    </row>
    <row r="27" spans="1:2" ht="15" customHeight="1" x14ac:dyDescent="0.2">
      <c r="A27" s="240" t="s">
        <v>129</v>
      </c>
      <c r="B27" s="241">
        <f>SUM(B23:B25)</f>
        <v>212575</v>
      </c>
    </row>
    <row r="29" spans="1:2" x14ac:dyDescent="0.2">
      <c r="A29" s="225" t="s">
        <v>257</v>
      </c>
    </row>
  </sheetData>
  <mergeCells count="7">
    <mergeCell ref="A19:B19"/>
    <mergeCell ref="A1:B1"/>
    <mergeCell ref="A2:B2"/>
    <mergeCell ref="A3:B3"/>
    <mergeCell ref="A16:B16"/>
    <mergeCell ref="A17:B17"/>
    <mergeCell ref="A18:B18"/>
  </mergeCells>
  <pageMargins left="0.7" right="0.7" top="0.75" bottom="0.75" header="0.3" footer="0.3"/>
  <pageSetup scale="75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44"/>
  <sheetViews>
    <sheetView workbookViewId="0">
      <selection sqref="A1:B1"/>
    </sheetView>
  </sheetViews>
  <sheetFormatPr baseColWidth="10" defaultColWidth="12.42578125" defaultRowHeight="12.75" x14ac:dyDescent="0.2"/>
  <cols>
    <col min="1" max="1" width="71" style="92" customWidth="1"/>
    <col min="2" max="2" width="12.42578125" style="94" customWidth="1"/>
    <col min="3" max="16384" width="12.42578125" style="92"/>
  </cols>
  <sheetData>
    <row r="1" spans="1:4" ht="15" customHeight="1" x14ac:dyDescent="0.2">
      <c r="A1" s="302" t="s">
        <v>12</v>
      </c>
      <c r="B1" s="302"/>
    </row>
    <row r="2" spans="1:4" ht="15" customHeight="1" x14ac:dyDescent="0.2">
      <c r="A2" s="302" t="s">
        <v>269</v>
      </c>
      <c r="B2" s="302"/>
    </row>
    <row r="3" spans="1:4" ht="15" customHeight="1" x14ac:dyDescent="0.2">
      <c r="A3" s="302" t="s">
        <v>319</v>
      </c>
      <c r="B3" s="302"/>
    </row>
    <row r="4" spans="1:4" x14ac:dyDescent="0.2">
      <c r="A4" s="93"/>
    </row>
    <row r="5" spans="1:4" s="97" customFormat="1" ht="15" customHeight="1" x14ac:dyDescent="0.2">
      <c r="A5" s="95" t="s">
        <v>348</v>
      </c>
      <c r="B5" s="96">
        <v>68</v>
      </c>
    </row>
    <row r="6" spans="1:4" s="97" customFormat="1" x14ac:dyDescent="0.2">
      <c r="A6" s="98"/>
      <c r="B6" s="99"/>
    </row>
    <row r="7" spans="1:4" s="97" customFormat="1" ht="15" customHeight="1" x14ac:dyDescent="0.2">
      <c r="A7" s="95" t="s">
        <v>349</v>
      </c>
      <c r="B7" s="95"/>
    </row>
    <row r="8" spans="1:4" s="97" customFormat="1" ht="9" customHeight="1" x14ac:dyDescent="0.2">
      <c r="A8" s="100"/>
      <c r="B8" s="100"/>
    </row>
    <row r="9" spans="1:4" s="100" customFormat="1" ht="15" customHeight="1" x14ac:dyDescent="0.2">
      <c r="A9" s="203" t="s">
        <v>267</v>
      </c>
      <c r="B9" s="169">
        <v>217</v>
      </c>
    </row>
    <row r="10" spans="1:4" s="97" customFormat="1" ht="15" customHeight="1" x14ac:dyDescent="0.2">
      <c r="A10" s="204" t="s">
        <v>182</v>
      </c>
      <c r="B10" s="168">
        <v>71</v>
      </c>
    </row>
    <row r="11" spans="1:4" s="97" customFormat="1" ht="15" customHeight="1" x14ac:dyDescent="0.2">
      <c r="A11" s="204" t="s">
        <v>183</v>
      </c>
      <c r="B11" s="168">
        <v>146</v>
      </c>
    </row>
    <row r="12" spans="1:4" s="100" customFormat="1" ht="15" customHeight="1" x14ac:dyDescent="0.2">
      <c r="A12" s="203" t="s">
        <v>268</v>
      </c>
      <c r="B12" s="169">
        <v>2899</v>
      </c>
    </row>
    <row r="13" spans="1:4" s="97" customFormat="1" ht="15" customHeight="1" x14ac:dyDescent="0.2">
      <c r="A13" s="204" t="s">
        <v>182</v>
      </c>
      <c r="B13" s="168">
        <v>1614</v>
      </c>
      <c r="D13" s="101"/>
    </row>
    <row r="14" spans="1:4" s="97" customFormat="1" ht="15" customHeight="1" x14ac:dyDescent="0.2">
      <c r="A14" s="204" t="s">
        <v>183</v>
      </c>
      <c r="B14" s="168">
        <v>1285</v>
      </c>
      <c r="D14" s="101"/>
    </row>
    <row r="15" spans="1:4" s="100" customFormat="1" ht="15" customHeight="1" x14ac:dyDescent="0.2">
      <c r="A15" s="203" t="s">
        <v>236</v>
      </c>
      <c r="B15" s="169">
        <v>166</v>
      </c>
    </row>
    <row r="16" spans="1:4" s="97" customFormat="1" ht="15" customHeight="1" x14ac:dyDescent="0.2">
      <c r="A16" s="204" t="s">
        <v>182</v>
      </c>
      <c r="B16" s="168">
        <v>166</v>
      </c>
    </row>
    <row r="17" spans="1:2" s="100" customFormat="1" ht="15" customHeight="1" x14ac:dyDescent="0.2">
      <c r="A17" s="203" t="s">
        <v>237</v>
      </c>
      <c r="B17" s="169">
        <v>447</v>
      </c>
    </row>
    <row r="18" spans="1:2" s="97" customFormat="1" ht="15" customHeight="1" x14ac:dyDescent="0.2">
      <c r="A18" s="204" t="s">
        <v>238</v>
      </c>
      <c r="B18" s="168">
        <v>447</v>
      </c>
    </row>
    <row r="19" spans="1:2" s="100" customFormat="1" ht="15" customHeight="1" x14ac:dyDescent="0.2">
      <c r="A19" s="203" t="s">
        <v>184</v>
      </c>
      <c r="B19" s="169">
        <v>3729</v>
      </c>
    </row>
    <row r="20" spans="1:2" ht="15" customHeight="1" x14ac:dyDescent="0.2">
      <c r="A20" s="204" t="s">
        <v>182</v>
      </c>
      <c r="B20" s="168">
        <v>1851</v>
      </c>
    </row>
    <row r="21" spans="1:2" ht="15" customHeight="1" x14ac:dyDescent="0.2">
      <c r="A21" s="204" t="s">
        <v>183</v>
      </c>
      <c r="B21" s="168">
        <v>1878</v>
      </c>
    </row>
    <row r="22" spans="1:2" ht="9" customHeight="1" x14ac:dyDescent="0.2">
      <c r="A22" s="204"/>
      <c r="B22" s="168"/>
    </row>
    <row r="23" spans="1:2" s="97" customFormat="1" ht="15" customHeight="1" x14ac:dyDescent="0.2">
      <c r="A23" s="56" t="s">
        <v>350</v>
      </c>
      <c r="B23" s="56"/>
    </row>
    <row r="24" spans="1:2" s="97" customFormat="1" ht="9" customHeight="1" x14ac:dyDescent="0.2">
      <c r="A24" s="38"/>
      <c r="B24" s="38"/>
    </row>
    <row r="25" spans="1:2" s="97" customFormat="1" ht="15" customHeight="1" x14ac:dyDescent="0.2">
      <c r="A25" s="203" t="s">
        <v>185</v>
      </c>
      <c r="B25" s="169">
        <v>2642</v>
      </c>
    </row>
    <row r="26" spans="1:2" s="97" customFormat="1" ht="15" customHeight="1" x14ac:dyDescent="0.2">
      <c r="A26" s="204" t="s">
        <v>186</v>
      </c>
      <c r="B26" s="168">
        <v>1583</v>
      </c>
    </row>
    <row r="27" spans="1:2" s="102" customFormat="1" ht="15" customHeight="1" x14ac:dyDescent="0.2">
      <c r="A27" s="204" t="s">
        <v>187</v>
      </c>
      <c r="B27" s="168">
        <v>1059</v>
      </c>
    </row>
    <row r="28" spans="1:2" ht="15" customHeight="1" x14ac:dyDescent="0.2">
      <c r="A28" s="203" t="s">
        <v>188</v>
      </c>
      <c r="B28" s="169">
        <v>378</v>
      </c>
    </row>
    <row r="29" spans="1:2" ht="15" customHeight="1" x14ac:dyDescent="0.2">
      <c r="A29" s="204" t="s">
        <v>186</v>
      </c>
      <c r="B29" s="168">
        <v>252</v>
      </c>
    </row>
    <row r="30" spans="1:2" s="100" customFormat="1" ht="15" customHeight="1" x14ac:dyDescent="0.2">
      <c r="A30" s="204" t="s">
        <v>187</v>
      </c>
      <c r="B30" s="168">
        <v>126</v>
      </c>
    </row>
    <row r="31" spans="1:2" s="97" customFormat="1" ht="15" customHeight="1" x14ac:dyDescent="0.2">
      <c r="A31" s="203" t="s">
        <v>237</v>
      </c>
      <c r="B31" s="169">
        <v>1602</v>
      </c>
    </row>
    <row r="32" spans="1:2" s="97" customFormat="1" ht="15" customHeight="1" x14ac:dyDescent="0.2">
      <c r="A32" s="204" t="s">
        <v>189</v>
      </c>
      <c r="B32" s="168">
        <v>1602</v>
      </c>
    </row>
    <row r="33" spans="1:2" s="100" customFormat="1" ht="15" customHeight="1" x14ac:dyDescent="0.2">
      <c r="A33" s="203" t="s">
        <v>190</v>
      </c>
      <c r="B33" s="169">
        <v>6302</v>
      </c>
    </row>
    <row r="34" spans="1:2" s="97" customFormat="1" ht="15" customHeight="1" x14ac:dyDescent="0.2">
      <c r="A34" s="204" t="s">
        <v>191</v>
      </c>
      <c r="B34" s="168">
        <v>6302</v>
      </c>
    </row>
    <row r="35" spans="1:2" s="100" customFormat="1" ht="15" customHeight="1" x14ac:dyDescent="0.2">
      <c r="A35" s="203" t="s">
        <v>192</v>
      </c>
      <c r="B35" s="169">
        <v>10924</v>
      </c>
    </row>
    <row r="36" spans="1:2" s="97" customFormat="1" ht="15" customHeight="1" x14ac:dyDescent="0.2">
      <c r="A36" s="204" t="s">
        <v>178</v>
      </c>
      <c r="B36" s="168">
        <v>3437</v>
      </c>
    </row>
    <row r="37" spans="1:2" s="100" customFormat="1" ht="15" customHeight="1" x14ac:dyDescent="0.2">
      <c r="A37" s="204" t="s">
        <v>193</v>
      </c>
      <c r="B37" s="168">
        <v>7487</v>
      </c>
    </row>
    <row r="38" spans="1:2" s="97" customFormat="1" ht="9" customHeight="1" x14ac:dyDescent="0.2">
      <c r="A38" s="271"/>
      <c r="B38" s="271"/>
    </row>
    <row r="39" spans="1:2" s="97" customFormat="1" ht="12.75" customHeight="1" x14ac:dyDescent="0.2">
      <c r="A39" s="19"/>
      <c r="B39" s="19"/>
    </row>
    <row r="40" spans="1:2" x14ac:dyDescent="0.2">
      <c r="A40" s="103" t="s">
        <v>287</v>
      </c>
    </row>
    <row r="41" spans="1:2" ht="33.75" x14ac:dyDescent="0.2">
      <c r="A41" s="286" t="s">
        <v>316</v>
      </c>
    </row>
    <row r="42" spans="1:2" x14ac:dyDescent="0.2">
      <c r="A42" s="179" t="s">
        <v>194</v>
      </c>
    </row>
    <row r="44" spans="1:2" x14ac:dyDescent="0.2">
      <c r="A44" s="225" t="s">
        <v>258</v>
      </c>
    </row>
  </sheetData>
  <mergeCells count="3">
    <mergeCell ref="A2:B2"/>
    <mergeCell ref="A3:B3"/>
    <mergeCell ref="A1:B1"/>
  </mergeCells>
  <phoneticPr fontId="5" type="noConversion"/>
  <printOptions horizontalCentered="1"/>
  <pageMargins left="0.39000000000000007" right="0.39000000000000007" top="0.98" bottom="0.59" header="0.51" footer="0.51"/>
  <pageSetup scale="70" orientation="portrait" horizontalDpi="1200" verticalDpi="12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38"/>
  <sheetViews>
    <sheetView workbookViewId="0">
      <selection sqref="A1:B1"/>
    </sheetView>
  </sheetViews>
  <sheetFormatPr baseColWidth="10" defaultColWidth="12.42578125" defaultRowHeight="12.75" x14ac:dyDescent="0.2"/>
  <cols>
    <col min="1" max="1" width="71.85546875" style="92" customWidth="1"/>
    <col min="2" max="2" width="12.42578125" style="94" customWidth="1"/>
    <col min="3" max="16384" width="12.42578125" style="92"/>
  </cols>
  <sheetData>
    <row r="1" spans="1:4" ht="15" customHeight="1" x14ac:dyDescent="0.2">
      <c r="A1" s="302" t="s">
        <v>12</v>
      </c>
      <c r="B1" s="302"/>
    </row>
    <row r="2" spans="1:4" ht="15" customHeight="1" x14ac:dyDescent="0.2">
      <c r="A2" s="302" t="s">
        <v>270</v>
      </c>
      <c r="B2" s="302"/>
    </row>
    <row r="3" spans="1:4" ht="15" customHeight="1" x14ac:dyDescent="0.2">
      <c r="A3" s="303" t="s">
        <v>319</v>
      </c>
      <c r="B3" s="303"/>
    </row>
    <row r="4" spans="1:4" x14ac:dyDescent="0.2">
      <c r="A4" s="93"/>
    </row>
    <row r="5" spans="1:4" s="97" customFormat="1" ht="15" customHeight="1" x14ac:dyDescent="0.2">
      <c r="A5" s="263" t="s">
        <v>347</v>
      </c>
      <c r="B5" s="264">
        <v>12</v>
      </c>
    </row>
    <row r="6" spans="1:4" s="97" customFormat="1" x14ac:dyDescent="0.2">
      <c r="A6" s="265"/>
      <c r="B6" s="266"/>
    </row>
    <row r="7" spans="1:4" s="97" customFormat="1" ht="15" customHeight="1" x14ac:dyDescent="0.2">
      <c r="A7" s="263" t="s">
        <v>346</v>
      </c>
      <c r="B7" s="263"/>
    </row>
    <row r="8" spans="1:4" s="97" customFormat="1" ht="9" customHeight="1" x14ac:dyDescent="0.2">
      <c r="A8" s="267"/>
      <c r="B8" s="267"/>
    </row>
    <row r="9" spans="1:4" s="100" customFormat="1" ht="15" customHeight="1" x14ac:dyDescent="0.2">
      <c r="A9" s="268" t="s">
        <v>267</v>
      </c>
      <c r="B9" s="269">
        <f>SUM(B10:B11)</f>
        <v>106</v>
      </c>
    </row>
    <row r="10" spans="1:4" s="181" customFormat="1" ht="15" customHeight="1" x14ac:dyDescent="0.2">
      <c r="A10" s="270" t="s">
        <v>198</v>
      </c>
      <c r="B10" s="266">
        <v>74</v>
      </c>
    </row>
    <row r="11" spans="1:4" s="181" customFormat="1" ht="15" customHeight="1" x14ac:dyDescent="0.2">
      <c r="A11" s="270" t="s">
        <v>197</v>
      </c>
      <c r="B11" s="266">
        <v>32</v>
      </c>
    </row>
    <row r="12" spans="1:4" s="100" customFormat="1" ht="15" customHeight="1" x14ac:dyDescent="0.2">
      <c r="A12" s="268" t="s">
        <v>271</v>
      </c>
      <c r="B12" s="269">
        <f>SUM(B13:B14)</f>
        <v>2565</v>
      </c>
    </row>
    <row r="13" spans="1:4" s="181" customFormat="1" ht="15" customHeight="1" x14ac:dyDescent="0.2">
      <c r="A13" s="270" t="s">
        <v>198</v>
      </c>
      <c r="B13" s="266">
        <f>1198+236</f>
        <v>1434</v>
      </c>
      <c r="D13" s="182"/>
    </row>
    <row r="14" spans="1:4" s="181" customFormat="1" ht="15" customHeight="1" x14ac:dyDescent="0.2">
      <c r="A14" s="270" t="s">
        <v>197</v>
      </c>
      <c r="B14" s="266">
        <f>862+269</f>
        <v>1131</v>
      </c>
      <c r="D14" s="182"/>
    </row>
    <row r="15" spans="1:4" s="100" customFormat="1" ht="15" customHeight="1" x14ac:dyDescent="0.2">
      <c r="A15" s="268" t="s">
        <v>289</v>
      </c>
      <c r="B15" s="269">
        <f>B16</f>
        <v>87</v>
      </c>
    </row>
    <row r="16" spans="1:4" s="181" customFormat="1" ht="15" customHeight="1" x14ac:dyDescent="0.2">
      <c r="A16" s="270" t="s">
        <v>239</v>
      </c>
      <c r="B16" s="266">
        <v>87</v>
      </c>
    </row>
    <row r="17" spans="1:2" s="100" customFormat="1" ht="15" customHeight="1" x14ac:dyDescent="0.2">
      <c r="A17" s="268" t="s">
        <v>210</v>
      </c>
      <c r="B17" s="269">
        <f>SUM(B18:B19)</f>
        <v>2758</v>
      </c>
    </row>
    <row r="18" spans="1:2" s="180" customFormat="1" ht="15" customHeight="1" x14ac:dyDescent="0.2">
      <c r="A18" s="270" t="s">
        <v>198</v>
      </c>
      <c r="B18" s="266">
        <f>B10+B13</f>
        <v>1508</v>
      </c>
    </row>
    <row r="19" spans="1:2" s="180" customFormat="1" ht="15" customHeight="1" x14ac:dyDescent="0.2">
      <c r="A19" s="270" t="s">
        <v>197</v>
      </c>
      <c r="B19" s="266">
        <f>SUM(B11,B14,B16)</f>
        <v>1250</v>
      </c>
    </row>
    <row r="20" spans="1:2" ht="9" customHeight="1" x14ac:dyDescent="0.2">
      <c r="A20" s="270"/>
      <c r="B20" s="266"/>
    </row>
    <row r="21" spans="1:2" s="97" customFormat="1" ht="15" customHeight="1" x14ac:dyDescent="0.2">
      <c r="A21" s="263" t="s">
        <v>345</v>
      </c>
      <c r="B21" s="263"/>
    </row>
    <row r="22" spans="1:2" s="97" customFormat="1" ht="9" customHeight="1" x14ac:dyDescent="0.2">
      <c r="A22" s="267"/>
      <c r="B22" s="267"/>
    </row>
    <row r="23" spans="1:2" s="102" customFormat="1" ht="15" customHeight="1" x14ac:dyDescent="0.2">
      <c r="A23" s="268" t="s">
        <v>185</v>
      </c>
      <c r="B23" s="269">
        <f>SUM(B24:B25)</f>
        <v>1551</v>
      </c>
    </row>
    <row r="24" spans="1:2" ht="15" customHeight="1" x14ac:dyDescent="0.2">
      <c r="A24" s="270" t="s">
        <v>215</v>
      </c>
      <c r="B24" s="266">
        <f>193+173</f>
        <v>366</v>
      </c>
    </row>
    <row r="25" spans="1:2" ht="15" customHeight="1" x14ac:dyDescent="0.2">
      <c r="A25" s="270" t="s">
        <v>195</v>
      </c>
      <c r="B25" s="266">
        <f>575+610</f>
        <v>1185</v>
      </c>
    </row>
    <row r="26" spans="1:2" ht="15" customHeight="1" x14ac:dyDescent="0.2">
      <c r="A26" s="268" t="s">
        <v>188</v>
      </c>
      <c r="B26" s="269">
        <f>SUM(B27:B27)</f>
        <v>11</v>
      </c>
    </row>
    <row r="27" spans="1:2" s="100" customFormat="1" ht="15" customHeight="1" x14ac:dyDescent="0.2">
      <c r="A27" s="270" t="s">
        <v>195</v>
      </c>
      <c r="B27" s="266">
        <v>11</v>
      </c>
    </row>
    <row r="28" spans="1:2" s="97" customFormat="1" ht="15" customHeight="1" x14ac:dyDescent="0.2">
      <c r="A28" s="268" t="s">
        <v>289</v>
      </c>
      <c r="B28" s="269">
        <f>B29</f>
        <v>1481</v>
      </c>
    </row>
    <row r="29" spans="1:2" s="100" customFormat="1" ht="15" customHeight="1" x14ac:dyDescent="0.2">
      <c r="A29" s="270" t="s">
        <v>196</v>
      </c>
      <c r="B29" s="266">
        <v>1481</v>
      </c>
    </row>
    <row r="30" spans="1:2" s="97" customFormat="1" ht="15" customHeight="1" x14ac:dyDescent="0.2">
      <c r="A30" s="268" t="s">
        <v>216</v>
      </c>
      <c r="B30" s="269">
        <f>SUM(B31:B32)</f>
        <v>3043</v>
      </c>
    </row>
    <row r="31" spans="1:2" s="97" customFormat="1" ht="15" customHeight="1" x14ac:dyDescent="0.2">
      <c r="A31" s="270" t="s">
        <v>215</v>
      </c>
      <c r="B31" s="266">
        <f>+B24+B29</f>
        <v>1847</v>
      </c>
    </row>
    <row r="32" spans="1:2" s="97" customFormat="1" ht="15" customHeight="1" x14ac:dyDescent="0.2">
      <c r="A32" s="270" t="s">
        <v>195</v>
      </c>
      <c r="B32" s="266">
        <f>B25+B27</f>
        <v>1196</v>
      </c>
    </row>
    <row r="33" spans="1:2" s="97" customFormat="1" ht="8.25" customHeight="1" x14ac:dyDescent="0.2">
      <c r="A33" s="271"/>
      <c r="B33" s="271"/>
    </row>
    <row r="34" spans="1:2" s="97" customFormat="1" x14ac:dyDescent="0.2">
      <c r="A34" s="280"/>
      <c r="B34" s="281"/>
    </row>
    <row r="35" spans="1:2" s="284" customFormat="1" x14ac:dyDescent="0.2">
      <c r="A35" s="282" t="s">
        <v>240</v>
      </c>
      <c r="B35" s="283"/>
    </row>
    <row r="36" spans="1:2" x14ac:dyDescent="0.2">
      <c r="A36" s="179" t="s">
        <v>194</v>
      </c>
      <c r="B36" s="205"/>
    </row>
    <row r="38" spans="1:2" x14ac:dyDescent="0.2">
      <c r="A38" s="225" t="s">
        <v>259</v>
      </c>
    </row>
  </sheetData>
  <mergeCells count="3">
    <mergeCell ref="A2:B2"/>
    <mergeCell ref="A3:B3"/>
    <mergeCell ref="A1:B1"/>
  </mergeCells>
  <phoneticPr fontId="5" type="noConversion"/>
  <printOptions horizontalCentered="1"/>
  <pageMargins left="0.39000000000000007" right="0.39000000000000007" top="0.98" bottom="0.98" header="0.51" footer="0.51"/>
  <pageSetup scale="70" orientation="portrait" horizontalDpi="1200" verticalDpi="12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421"/>
  <sheetViews>
    <sheetView zoomScaleNormal="100" workbookViewId="0">
      <selection sqref="A1:D1"/>
    </sheetView>
  </sheetViews>
  <sheetFormatPr baseColWidth="10" defaultColWidth="11.42578125" defaultRowHeight="12.75" x14ac:dyDescent="0.2"/>
  <cols>
    <col min="1" max="1" width="45.42578125" style="245" customWidth="1"/>
    <col min="2" max="2" width="13.42578125" style="255" customWidth="1"/>
    <col min="3" max="4" width="13.42578125" style="248" customWidth="1"/>
    <col min="5" max="16384" width="11.42578125" style="245"/>
  </cols>
  <sheetData>
    <row r="1" spans="1:6" ht="15" customHeight="1" x14ac:dyDescent="0.2">
      <c r="A1" s="304" t="s">
        <v>12</v>
      </c>
      <c r="B1" s="304"/>
      <c r="C1" s="304"/>
      <c r="D1" s="304"/>
    </row>
    <row r="2" spans="1:6" ht="15" customHeight="1" x14ac:dyDescent="0.2">
      <c r="A2" s="304" t="s">
        <v>336</v>
      </c>
      <c r="B2" s="304"/>
      <c r="C2" s="304"/>
      <c r="D2" s="304"/>
    </row>
    <row r="3" spans="1:6" ht="15" customHeight="1" x14ac:dyDescent="0.2">
      <c r="A3" s="249"/>
      <c r="B3" s="247"/>
      <c r="C3" s="246"/>
      <c r="D3" s="246"/>
    </row>
    <row r="4" spans="1:6" ht="12.75" customHeight="1" x14ac:dyDescent="0.2">
      <c r="A4" s="305" t="s">
        <v>7</v>
      </c>
      <c r="B4" s="306" t="s">
        <v>282</v>
      </c>
      <c r="C4" s="306" t="s">
        <v>283</v>
      </c>
      <c r="D4" s="306"/>
    </row>
    <row r="5" spans="1:6" ht="12" customHeight="1" x14ac:dyDescent="0.2">
      <c r="A5" s="305"/>
      <c r="B5" s="306"/>
      <c r="C5" s="306"/>
      <c r="D5" s="306"/>
    </row>
    <row r="6" spans="1:6" ht="12" customHeight="1" x14ac:dyDescent="0.2">
      <c r="A6" s="305"/>
      <c r="B6" s="306"/>
      <c r="C6" s="250" t="s">
        <v>280</v>
      </c>
      <c r="D6" s="250" t="s">
        <v>281</v>
      </c>
    </row>
    <row r="7" spans="1:6" ht="9" customHeight="1" x14ac:dyDescent="0.2">
      <c r="A7" s="249"/>
      <c r="B7" s="251"/>
      <c r="C7" s="252"/>
      <c r="D7" s="252"/>
    </row>
    <row r="8" spans="1:6" ht="15" customHeight="1" x14ac:dyDescent="0.2">
      <c r="A8" s="52" t="s">
        <v>8</v>
      </c>
      <c r="B8" s="273">
        <v>20</v>
      </c>
      <c r="C8" s="246">
        <v>788866</v>
      </c>
      <c r="D8" s="246">
        <v>947643</v>
      </c>
    </row>
    <row r="9" spans="1:6" ht="15" customHeight="1" x14ac:dyDescent="0.2">
      <c r="A9" s="52" t="s">
        <v>9</v>
      </c>
      <c r="B9" s="274">
        <v>32</v>
      </c>
      <c r="C9" s="246">
        <v>413191</v>
      </c>
      <c r="D9" s="246">
        <v>512586</v>
      </c>
    </row>
    <row r="10" spans="1:6" ht="15" customHeight="1" x14ac:dyDescent="0.2">
      <c r="A10" s="52" t="s">
        <v>155</v>
      </c>
      <c r="B10" s="37">
        <v>36</v>
      </c>
      <c r="C10" s="246">
        <v>756833</v>
      </c>
      <c r="D10" s="246">
        <v>2147944</v>
      </c>
    </row>
    <row r="11" spans="1:6" ht="15" customHeight="1" x14ac:dyDescent="0.2">
      <c r="A11" s="52" t="s">
        <v>104</v>
      </c>
      <c r="B11" s="37">
        <v>10</v>
      </c>
      <c r="C11" s="246">
        <v>367264</v>
      </c>
      <c r="D11" s="246">
        <v>1291950</v>
      </c>
    </row>
    <row r="12" spans="1:6" ht="15" customHeight="1" x14ac:dyDescent="0.2">
      <c r="A12" s="52" t="s">
        <v>157</v>
      </c>
      <c r="B12" s="46">
        <v>4</v>
      </c>
      <c r="C12" s="246">
        <v>78670</v>
      </c>
      <c r="D12" s="246">
        <v>219343</v>
      </c>
      <c r="F12" s="273"/>
    </row>
    <row r="13" spans="1:6" ht="15" customHeight="1" x14ac:dyDescent="0.2">
      <c r="A13" s="183" t="s">
        <v>126</v>
      </c>
      <c r="B13" s="46">
        <v>10</v>
      </c>
      <c r="C13" s="246">
        <v>209305</v>
      </c>
      <c r="D13" s="246">
        <v>717887</v>
      </c>
      <c r="F13" s="274"/>
    </row>
    <row r="14" spans="1:6" ht="15" customHeight="1" x14ac:dyDescent="0.2">
      <c r="A14" s="52" t="s">
        <v>127</v>
      </c>
      <c r="B14" s="46">
        <v>6</v>
      </c>
      <c r="C14" s="246">
        <v>131467</v>
      </c>
      <c r="D14" s="246">
        <v>901469</v>
      </c>
      <c r="F14" s="37"/>
    </row>
    <row r="15" spans="1:6" ht="15" customHeight="1" x14ac:dyDescent="0.2">
      <c r="A15" s="52" t="s">
        <v>284</v>
      </c>
      <c r="B15" s="133">
        <v>16</v>
      </c>
      <c r="C15" s="246">
        <v>453136</v>
      </c>
      <c r="D15" s="246">
        <v>737737</v>
      </c>
      <c r="F15" s="37"/>
    </row>
    <row r="16" spans="1:6" ht="15" customHeight="1" x14ac:dyDescent="0.2">
      <c r="A16" s="253" t="s">
        <v>285</v>
      </c>
      <c r="B16" s="254">
        <f>SUM(B8:B15)</f>
        <v>134</v>
      </c>
      <c r="C16" s="254">
        <f>SUM(C8:C15)</f>
        <v>3198732</v>
      </c>
      <c r="D16" s="254">
        <f>SUM(D8:D15)</f>
        <v>7476559</v>
      </c>
      <c r="F16" s="46"/>
    </row>
    <row r="17" spans="1:6" s="291" customFormat="1" ht="15" customHeight="1" x14ac:dyDescent="0.2">
      <c r="A17" s="36" t="s">
        <v>359</v>
      </c>
      <c r="B17" s="290"/>
      <c r="C17" s="46">
        <v>44024</v>
      </c>
      <c r="D17" s="46">
        <v>59686</v>
      </c>
      <c r="F17" s="287"/>
    </row>
    <row r="18" spans="1:6" ht="15" customHeight="1" x14ac:dyDescent="0.2">
      <c r="A18" s="56" t="s">
        <v>286</v>
      </c>
      <c r="B18" s="254"/>
      <c r="C18" s="254">
        <f>SUM(C16:C17)</f>
        <v>3242756</v>
      </c>
      <c r="D18" s="254">
        <f>SUM(D16:D17)</f>
        <v>7536245</v>
      </c>
      <c r="F18" s="46"/>
    </row>
    <row r="19" spans="1:6" x14ac:dyDescent="0.2">
      <c r="A19" s="249"/>
      <c r="B19" s="246"/>
      <c r="C19" s="246"/>
      <c r="D19" s="246"/>
      <c r="F19" s="133"/>
    </row>
    <row r="20" spans="1:6" ht="12.75" customHeight="1" x14ac:dyDescent="0.2">
      <c r="A20" s="225" t="s">
        <v>260</v>
      </c>
    </row>
    <row r="21" spans="1:6" ht="12.75" customHeight="1" x14ac:dyDescent="0.2"/>
    <row r="22" spans="1:6" ht="12.75" customHeight="1" x14ac:dyDescent="0.2"/>
    <row r="23" spans="1:6" ht="12.75" customHeight="1" x14ac:dyDescent="0.2"/>
    <row r="24" spans="1:6" ht="12.75" customHeight="1" x14ac:dyDescent="0.2"/>
    <row r="25" spans="1:6" ht="12.75" customHeight="1" x14ac:dyDescent="0.2"/>
    <row r="26" spans="1:6" ht="12.75" customHeight="1" x14ac:dyDescent="0.2"/>
    <row r="27" spans="1:6" ht="12.75" customHeight="1" x14ac:dyDescent="0.2"/>
    <row r="28" spans="1:6" ht="12.75" customHeight="1" x14ac:dyDescent="0.2"/>
    <row r="29" spans="1:6" ht="12.75" customHeight="1" x14ac:dyDescent="0.2"/>
    <row r="30" spans="1:6" ht="12.75" customHeight="1" x14ac:dyDescent="0.2"/>
    <row r="31" spans="1:6" ht="12.75" customHeight="1" x14ac:dyDescent="0.2"/>
    <row r="32" spans="1: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</sheetData>
  <mergeCells count="5">
    <mergeCell ref="A1:D1"/>
    <mergeCell ref="A2:D2"/>
    <mergeCell ref="A4:A6"/>
    <mergeCell ref="B4:B6"/>
    <mergeCell ref="C4:D5"/>
  </mergeCells>
  <printOptions horizontalCentered="1"/>
  <pageMargins left="0.39370078740157499" right="0.39370078740157499" top="0.59055118110236204" bottom="0.39370078740157499" header="0.39370078740157499" footer="0"/>
  <pageSetup scale="75" orientation="portrait"/>
  <headerFooter alignWithMargins="0">
    <oddHeader xml:space="preserve">&amp;R&amp;"Arial,Negrita"&amp;14Resumen Estadístico 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H27"/>
  <sheetViews>
    <sheetView workbookViewId="0">
      <selection sqref="A1:E1"/>
    </sheetView>
  </sheetViews>
  <sheetFormatPr baseColWidth="10" defaultColWidth="11.42578125" defaultRowHeight="12.75" x14ac:dyDescent="0.2"/>
  <cols>
    <col min="1" max="1" width="47.28515625" style="207" customWidth="1"/>
    <col min="2" max="3" width="11.7109375" style="207" customWidth="1"/>
    <col min="4" max="5" width="11.7109375" style="212" customWidth="1"/>
    <col min="6" max="16384" width="11.42578125" style="207"/>
  </cols>
  <sheetData>
    <row r="1" spans="1:8" ht="15" customHeight="1" x14ac:dyDescent="0.2">
      <c r="A1" s="307" t="s">
        <v>12</v>
      </c>
      <c r="B1" s="307"/>
      <c r="C1" s="307"/>
      <c r="D1" s="307"/>
      <c r="E1" s="307"/>
    </row>
    <row r="2" spans="1:8" ht="15" customHeight="1" x14ac:dyDescent="0.2">
      <c r="A2" s="307" t="s">
        <v>358</v>
      </c>
      <c r="B2" s="307"/>
      <c r="C2" s="307"/>
      <c r="D2" s="307"/>
      <c r="E2" s="307"/>
    </row>
    <row r="3" spans="1:8" x14ac:dyDescent="0.2">
      <c r="A3" s="208"/>
      <c r="B3" s="208"/>
      <c r="C3" s="208"/>
      <c r="D3" s="209"/>
      <c r="E3" s="209"/>
    </row>
    <row r="4" spans="1:8" ht="12.75" customHeight="1" x14ac:dyDescent="0.2">
      <c r="A4" s="308" t="s">
        <v>241</v>
      </c>
      <c r="B4" s="308" t="s">
        <v>37</v>
      </c>
      <c r="C4" s="309" t="s">
        <v>242</v>
      </c>
      <c r="D4" s="309" t="s">
        <v>243</v>
      </c>
      <c r="E4" s="309" t="s">
        <v>244</v>
      </c>
    </row>
    <row r="5" spans="1:8" ht="12.75" customHeight="1" x14ac:dyDescent="0.2">
      <c r="A5" s="308"/>
      <c r="B5" s="308"/>
      <c r="C5" s="309"/>
      <c r="D5" s="309"/>
      <c r="E5" s="309"/>
    </row>
    <row r="6" spans="1:8" ht="12.75" customHeight="1" x14ac:dyDescent="0.2">
      <c r="A6" s="308"/>
      <c r="B6" s="308"/>
      <c r="C6" s="309"/>
      <c r="D6" s="309"/>
      <c r="E6" s="309"/>
    </row>
    <row r="7" spans="1:8" ht="9" customHeight="1" x14ac:dyDescent="0.2">
      <c r="A7" s="210"/>
      <c r="B7" s="210"/>
      <c r="C7" s="210"/>
      <c r="D7" s="211"/>
      <c r="E7" s="211"/>
    </row>
    <row r="8" spans="1:8" ht="15" customHeight="1" x14ac:dyDescent="0.2">
      <c r="A8" s="120" t="s">
        <v>8</v>
      </c>
      <c r="B8" s="272">
        <v>458</v>
      </c>
      <c r="C8" s="272">
        <v>289</v>
      </c>
      <c r="D8" s="272">
        <v>138</v>
      </c>
      <c r="E8" s="272">
        <v>474</v>
      </c>
    </row>
    <row r="9" spans="1:8" s="212" customFormat="1" ht="15" customHeight="1" x14ac:dyDescent="0.2">
      <c r="A9" s="120" t="s">
        <v>9</v>
      </c>
      <c r="B9" s="272">
        <v>48</v>
      </c>
      <c r="C9" s="272">
        <v>28</v>
      </c>
      <c r="D9" s="272">
        <v>91</v>
      </c>
      <c r="E9" s="272">
        <v>364</v>
      </c>
      <c r="H9" s="213"/>
    </row>
    <row r="10" spans="1:8" s="212" customFormat="1" ht="15" customHeight="1" x14ac:dyDescent="0.2">
      <c r="A10" s="120" t="s">
        <v>155</v>
      </c>
      <c r="B10" s="272">
        <v>270</v>
      </c>
      <c r="C10" s="272">
        <v>121</v>
      </c>
      <c r="D10" s="272">
        <v>261</v>
      </c>
      <c r="E10" s="272">
        <v>2076</v>
      </c>
      <c r="H10" s="213"/>
    </row>
    <row r="11" spans="1:8" s="212" customFormat="1" ht="15" customHeight="1" x14ac:dyDescent="0.2">
      <c r="A11" s="120" t="s">
        <v>104</v>
      </c>
      <c r="B11" s="272">
        <v>158</v>
      </c>
      <c r="C11" s="272">
        <v>65</v>
      </c>
      <c r="D11" s="272">
        <v>167</v>
      </c>
      <c r="E11" s="272">
        <v>2050</v>
      </c>
      <c r="H11" s="213"/>
    </row>
    <row r="12" spans="1:8" s="212" customFormat="1" ht="15" customHeight="1" x14ac:dyDescent="0.2">
      <c r="A12" s="120" t="s">
        <v>157</v>
      </c>
      <c r="B12" s="272">
        <v>21</v>
      </c>
      <c r="C12" s="272">
        <v>10</v>
      </c>
      <c r="D12" s="272">
        <v>15</v>
      </c>
      <c r="E12" s="272">
        <v>295</v>
      </c>
      <c r="H12" s="213"/>
    </row>
    <row r="13" spans="1:8" s="212" customFormat="1" ht="15" customHeight="1" x14ac:dyDescent="0.2">
      <c r="A13" s="120" t="s">
        <v>126</v>
      </c>
      <c r="B13" s="272">
        <v>14</v>
      </c>
      <c r="C13" s="272">
        <v>19</v>
      </c>
      <c r="D13" s="272">
        <v>7</v>
      </c>
      <c r="E13" s="272">
        <v>0</v>
      </c>
      <c r="H13" s="213"/>
    </row>
    <row r="14" spans="1:8" s="212" customFormat="1" ht="15" customHeight="1" x14ac:dyDescent="0.2">
      <c r="A14" s="120" t="s">
        <v>127</v>
      </c>
      <c r="B14" s="272">
        <v>322</v>
      </c>
      <c r="C14" s="272">
        <v>8</v>
      </c>
      <c r="D14" s="272">
        <v>104</v>
      </c>
      <c r="E14" s="272">
        <v>1222</v>
      </c>
    </row>
    <row r="15" spans="1:8" s="212" customFormat="1" ht="15" customHeight="1" x14ac:dyDescent="0.2">
      <c r="A15" s="120" t="s">
        <v>337</v>
      </c>
      <c r="B15" s="272">
        <v>159</v>
      </c>
      <c r="C15" s="272">
        <v>190</v>
      </c>
      <c r="D15" s="272">
        <v>90</v>
      </c>
      <c r="E15" s="272">
        <v>740</v>
      </c>
    </row>
    <row r="16" spans="1:8" s="212" customFormat="1" ht="15" customHeight="1" x14ac:dyDescent="0.2">
      <c r="A16" s="120" t="s">
        <v>6</v>
      </c>
      <c r="B16" s="272">
        <v>37</v>
      </c>
      <c r="C16" s="272">
        <v>100</v>
      </c>
      <c r="D16" s="272">
        <v>222</v>
      </c>
      <c r="E16" s="272">
        <v>85</v>
      </c>
    </row>
    <row r="17" spans="1:6" ht="9" customHeight="1" x14ac:dyDescent="0.2">
      <c r="B17" s="214"/>
      <c r="C17" s="214"/>
      <c r="D17" s="215"/>
      <c r="E17" s="215"/>
    </row>
    <row r="18" spans="1:6" ht="15" customHeight="1" x14ac:dyDescent="0.2">
      <c r="A18" s="216" t="s">
        <v>129</v>
      </c>
      <c r="B18" s="217">
        <f>SUM(B8:B16)</f>
        <v>1487</v>
      </c>
      <c r="C18" s="217">
        <f>SUM(C8:C16)</f>
        <v>830</v>
      </c>
      <c r="D18" s="217">
        <f>SUM(D8:D16)</f>
        <v>1095</v>
      </c>
      <c r="E18" s="217">
        <f>SUM(E8:E16)</f>
        <v>7306</v>
      </c>
    </row>
    <row r="20" spans="1:6" x14ac:dyDescent="0.2">
      <c r="A20" s="225" t="s">
        <v>261</v>
      </c>
    </row>
    <row r="23" spans="1:6" x14ac:dyDescent="0.2">
      <c r="C23" s="218"/>
      <c r="D23" s="219"/>
      <c r="E23" s="219"/>
      <c r="F23" s="218"/>
    </row>
    <row r="24" spans="1:6" x14ac:dyDescent="0.2">
      <c r="C24" s="218"/>
      <c r="D24" s="219"/>
      <c r="E24" s="219"/>
      <c r="F24" s="218"/>
    </row>
    <row r="25" spans="1:6" x14ac:dyDescent="0.2">
      <c r="C25" s="218"/>
      <c r="D25" s="219"/>
      <c r="E25" s="219"/>
      <c r="F25" s="218"/>
    </row>
    <row r="26" spans="1:6" x14ac:dyDescent="0.2">
      <c r="C26" s="218"/>
      <c r="D26" s="219"/>
      <c r="E26" s="219"/>
      <c r="F26" s="218"/>
    </row>
    <row r="27" spans="1:6" x14ac:dyDescent="0.2">
      <c r="C27" s="218"/>
      <c r="D27" s="218"/>
      <c r="E27" s="218"/>
      <c r="F27" s="218"/>
    </row>
  </sheetData>
  <mergeCells count="7">
    <mergeCell ref="A1:E1"/>
    <mergeCell ref="A2:E2"/>
    <mergeCell ref="A4:A6"/>
    <mergeCell ref="B4:B6"/>
    <mergeCell ref="C4:C6"/>
    <mergeCell ref="D4:D6"/>
    <mergeCell ref="E4:E6"/>
  </mergeCells>
  <printOptions horizontalCentered="1"/>
  <pageMargins left="0.39370078740157499" right="0.39370078740157499" top="0.59055118110236204" bottom="0.39370078740157499" header="0" footer="0"/>
  <pageSetup scale="8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C13"/>
  <sheetViews>
    <sheetView zoomScaleNormal="100" workbookViewId="0">
      <selection sqref="A1:B1"/>
    </sheetView>
  </sheetViews>
  <sheetFormatPr baseColWidth="10" defaultRowHeight="12.75" x14ac:dyDescent="0.2"/>
  <cols>
    <col min="1" max="1" width="47.140625" customWidth="1"/>
    <col min="2" max="3" width="15" customWidth="1"/>
  </cols>
  <sheetData>
    <row r="1" spans="1:3" s="33" customFormat="1" ht="15" customHeight="1" x14ac:dyDescent="0.2">
      <c r="A1" s="293" t="s">
        <v>12</v>
      </c>
      <c r="B1" s="293"/>
    </row>
    <row r="2" spans="1:3" s="33" customFormat="1" ht="15" customHeight="1" x14ac:dyDescent="0.2">
      <c r="A2" s="295" t="s">
        <v>338</v>
      </c>
      <c r="B2" s="295"/>
      <c r="C2" s="34"/>
    </row>
    <row r="3" spans="1:3" s="33" customFormat="1" ht="15" customHeight="1" x14ac:dyDescent="0.2">
      <c r="A3" s="106"/>
      <c r="B3" s="107"/>
    </row>
    <row r="4" spans="1:3" s="33" customFormat="1" ht="9" customHeight="1" x14ac:dyDescent="0.2">
      <c r="A4" s="104"/>
      <c r="B4" s="105"/>
    </row>
    <row r="5" spans="1:3" s="33" customFormat="1" ht="15" customHeight="1" x14ac:dyDescent="0.2">
      <c r="A5" s="52" t="s">
        <v>142</v>
      </c>
      <c r="B5" s="48">
        <v>1846043</v>
      </c>
    </row>
    <row r="6" spans="1:3" s="33" customFormat="1" ht="15" customHeight="1" x14ac:dyDescent="0.2">
      <c r="A6" s="52" t="s">
        <v>143</v>
      </c>
      <c r="B6" s="48">
        <v>576699</v>
      </c>
    </row>
    <row r="7" spans="1:3" s="33" customFormat="1" ht="15" customHeight="1" x14ac:dyDescent="0.2">
      <c r="A7" s="52" t="s">
        <v>179</v>
      </c>
      <c r="B7" s="48">
        <v>342904</v>
      </c>
    </row>
    <row r="8" spans="1:3" s="33" customFormat="1" ht="15" customHeight="1" x14ac:dyDescent="0.2">
      <c r="A8" s="52" t="s">
        <v>180</v>
      </c>
      <c r="B8" s="48">
        <v>100972</v>
      </c>
    </row>
    <row r="9" spans="1:3" s="33" customFormat="1" ht="15" customHeight="1" x14ac:dyDescent="0.2">
      <c r="A9" s="52" t="s">
        <v>181</v>
      </c>
      <c r="B9" s="48">
        <v>22071</v>
      </c>
    </row>
    <row r="10" spans="1:3" s="33" customFormat="1" ht="9" customHeight="1" x14ac:dyDescent="0.2">
      <c r="A10" s="37"/>
    </row>
    <row r="11" spans="1:3" s="33" customFormat="1" ht="15" customHeight="1" x14ac:dyDescent="0.2">
      <c r="A11" s="56" t="s">
        <v>129</v>
      </c>
      <c r="B11" s="57">
        <f>SUM(B5:B10)</f>
        <v>2888689</v>
      </c>
    </row>
    <row r="12" spans="1:3" x14ac:dyDescent="0.2">
      <c r="A12" s="15"/>
    </row>
    <row r="13" spans="1:3" x14ac:dyDescent="0.2">
      <c r="A13" s="225" t="s">
        <v>262</v>
      </c>
    </row>
  </sheetData>
  <mergeCells count="2">
    <mergeCell ref="A2:B2"/>
    <mergeCell ref="A1:B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C37"/>
  <sheetViews>
    <sheetView zoomScaleNormal="100" workbookViewId="0">
      <selection sqref="A1:B1"/>
    </sheetView>
  </sheetViews>
  <sheetFormatPr baseColWidth="10" defaultRowHeight="12.75" x14ac:dyDescent="0.2"/>
  <cols>
    <col min="1" max="1" width="38.42578125" customWidth="1"/>
    <col min="2" max="2" width="10.42578125" customWidth="1"/>
  </cols>
  <sheetData>
    <row r="1" spans="1:3" ht="15" customHeight="1" x14ac:dyDescent="0.2">
      <c r="A1" s="293" t="s">
        <v>12</v>
      </c>
      <c r="B1" s="293"/>
    </row>
    <row r="2" spans="1:3" ht="15" customHeight="1" x14ac:dyDescent="0.2">
      <c r="A2" s="293" t="s">
        <v>339</v>
      </c>
      <c r="B2" s="293"/>
      <c r="C2" s="8"/>
    </row>
    <row r="3" spans="1:3" x14ac:dyDescent="0.2">
      <c r="A3" s="166"/>
      <c r="B3" s="167"/>
    </row>
    <row r="4" spans="1:3" ht="9" customHeight="1" x14ac:dyDescent="0.2">
      <c r="A4" s="121"/>
      <c r="B4" s="122"/>
    </row>
    <row r="5" spans="1:3" ht="15" customHeight="1" x14ac:dyDescent="0.2">
      <c r="A5" s="170" t="s">
        <v>208</v>
      </c>
      <c r="B5" s="275">
        <v>26523</v>
      </c>
    </row>
    <row r="6" spans="1:3" ht="15" customHeight="1" x14ac:dyDescent="0.2">
      <c r="A6" s="36" t="s">
        <v>202</v>
      </c>
      <c r="B6" s="168">
        <v>6950</v>
      </c>
    </row>
    <row r="7" spans="1:3" ht="15" customHeight="1" x14ac:dyDescent="0.2">
      <c r="A7" s="36" t="s">
        <v>204</v>
      </c>
      <c r="B7" s="168">
        <v>745</v>
      </c>
    </row>
    <row r="8" spans="1:3" ht="15" customHeight="1" x14ac:dyDescent="0.2">
      <c r="A8" s="36" t="s">
        <v>203</v>
      </c>
      <c r="B8" s="168">
        <v>10055</v>
      </c>
    </row>
    <row r="9" spans="1:3" ht="15" customHeight="1" x14ac:dyDescent="0.2">
      <c r="A9" s="36" t="s">
        <v>205</v>
      </c>
      <c r="B9" s="168">
        <v>1403</v>
      </c>
    </row>
    <row r="10" spans="1:3" ht="15" customHeight="1" x14ac:dyDescent="0.2">
      <c r="A10" s="36" t="s">
        <v>207</v>
      </c>
      <c r="B10" s="168">
        <v>6777</v>
      </c>
    </row>
    <row r="11" spans="1:3" ht="15" customHeight="1" x14ac:dyDescent="0.2">
      <c r="A11" s="36" t="s">
        <v>206</v>
      </c>
      <c r="B11" s="168">
        <v>593</v>
      </c>
    </row>
    <row r="12" spans="1:3" ht="15" customHeight="1" x14ac:dyDescent="0.2">
      <c r="A12" s="170" t="s">
        <v>201</v>
      </c>
      <c r="B12" s="169">
        <v>3883</v>
      </c>
    </row>
    <row r="13" spans="1:3" ht="9" customHeight="1" x14ac:dyDescent="0.2">
      <c r="A13" s="123"/>
      <c r="B13" s="124"/>
    </row>
    <row r="14" spans="1:3" ht="15" customHeight="1" x14ac:dyDescent="0.2">
      <c r="A14" s="175" t="s">
        <v>129</v>
      </c>
      <c r="B14" s="110">
        <f>SUM(B5,B12)</f>
        <v>30406</v>
      </c>
    </row>
    <row r="15" spans="1:3" x14ac:dyDescent="0.2">
      <c r="B15" s="12"/>
    </row>
    <row r="16" spans="1:3" x14ac:dyDescent="0.2">
      <c r="A16" s="225" t="s">
        <v>292</v>
      </c>
    </row>
    <row r="17" spans="1:3" x14ac:dyDescent="0.2">
      <c r="A17" s="10"/>
      <c r="B17" s="11"/>
    </row>
    <row r="18" spans="1:3" x14ac:dyDescent="0.2">
      <c r="A18" s="1"/>
    </row>
    <row r="19" spans="1:3" x14ac:dyDescent="0.2">
      <c r="A19" s="1"/>
    </row>
    <row r="20" spans="1:3" x14ac:dyDescent="0.2">
      <c r="A20" s="1"/>
    </row>
    <row r="21" spans="1:3" x14ac:dyDescent="0.2">
      <c r="A21" s="16"/>
      <c r="B21" s="17"/>
      <c r="C21" s="17"/>
    </row>
    <row r="22" spans="1:3" x14ac:dyDescent="0.2">
      <c r="A22" s="16"/>
      <c r="B22" s="16"/>
      <c r="C22" s="16"/>
    </row>
    <row r="23" spans="1:3" x14ac:dyDescent="0.2">
      <c r="B23" s="12"/>
      <c r="C23" s="12"/>
    </row>
    <row r="24" spans="1:3" x14ac:dyDescent="0.2">
      <c r="B24" s="12"/>
      <c r="C24" s="12"/>
    </row>
    <row r="25" spans="1:3" x14ac:dyDescent="0.2">
      <c r="B25" s="12"/>
      <c r="C25" s="12"/>
    </row>
    <row r="26" spans="1:3" x14ac:dyDescent="0.2">
      <c r="B26" s="12"/>
      <c r="C26" s="12"/>
    </row>
    <row r="27" spans="1:3" x14ac:dyDescent="0.2">
      <c r="A27" s="10"/>
      <c r="B27" s="11"/>
      <c r="C27" s="11"/>
    </row>
    <row r="28" spans="1:3" x14ac:dyDescent="0.2">
      <c r="A28" s="6"/>
    </row>
    <row r="29" spans="1:3" x14ac:dyDescent="0.2">
      <c r="A29" s="13"/>
    </row>
    <row r="30" spans="1:3" x14ac:dyDescent="0.2">
      <c r="A30" s="15"/>
    </row>
    <row r="31" spans="1:3" x14ac:dyDescent="0.2">
      <c r="A31" s="15"/>
    </row>
    <row r="32" spans="1:3" x14ac:dyDescent="0.2">
      <c r="A32" s="15"/>
    </row>
    <row r="33" spans="1:1" x14ac:dyDescent="0.2">
      <c r="A33" s="15"/>
    </row>
    <row r="34" spans="1:1" x14ac:dyDescent="0.2">
      <c r="A34" s="13"/>
    </row>
    <row r="35" spans="1:1" x14ac:dyDescent="0.2">
      <c r="A35" s="7"/>
    </row>
    <row r="36" spans="1:1" x14ac:dyDescent="0.2">
      <c r="A36" s="6"/>
    </row>
    <row r="37" spans="1:1" x14ac:dyDescent="0.2">
      <c r="A37" s="6"/>
    </row>
  </sheetData>
  <mergeCells count="2">
    <mergeCell ref="A2:B2"/>
    <mergeCell ref="A1:B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D50"/>
  <sheetViews>
    <sheetView zoomScaleNormal="100" workbookViewId="0">
      <selection sqref="A1:C1"/>
    </sheetView>
  </sheetViews>
  <sheetFormatPr baseColWidth="10" defaultRowHeight="12.75" x14ac:dyDescent="0.2"/>
  <cols>
    <col min="1" max="1" width="37.140625" customWidth="1"/>
    <col min="2" max="2" width="15.7109375" customWidth="1"/>
    <col min="3" max="3" width="13.7109375" customWidth="1"/>
  </cols>
  <sheetData>
    <row r="1" spans="1:3" s="19" customFormat="1" ht="15" customHeight="1" x14ac:dyDescent="0.2">
      <c r="A1" s="296" t="s">
        <v>12</v>
      </c>
      <c r="B1" s="296"/>
      <c r="C1" s="296"/>
    </row>
    <row r="2" spans="1:3" s="19" customFormat="1" ht="15" customHeight="1" x14ac:dyDescent="0.2">
      <c r="A2" s="296" t="s">
        <v>340</v>
      </c>
      <c r="B2" s="296"/>
      <c r="C2" s="296"/>
    </row>
    <row r="3" spans="1:3" s="19" customFormat="1" x14ac:dyDescent="0.2">
      <c r="A3" s="172"/>
      <c r="B3" s="173"/>
      <c r="C3" s="174"/>
    </row>
    <row r="4" spans="1:3" s="19" customFormat="1" ht="9" customHeight="1" x14ac:dyDescent="0.2">
      <c r="A4" s="125"/>
      <c r="B4" s="126"/>
    </row>
    <row r="5" spans="1:3" s="19" customFormat="1" ht="15" customHeight="1" x14ac:dyDescent="0.2">
      <c r="A5" s="143" t="s">
        <v>146</v>
      </c>
      <c r="B5" s="133">
        <v>306545000</v>
      </c>
      <c r="C5" s="276">
        <f>+B5/$B$11</f>
        <v>6.5740227352072168E-3</v>
      </c>
    </row>
    <row r="6" spans="1:3" s="19" customFormat="1" ht="15" customHeight="1" x14ac:dyDescent="0.2">
      <c r="A6" s="143" t="s">
        <v>147</v>
      </c>
      <c r="B6" s="133">
        <v>4344900000</v>
      </c>
      <c r="C6" s="276">
        <f>+B6/$B$11</f>
        <v>9.3178722152381654E-2</v>
      </c>
    </row>
    <row r="7" spans="1:3" s="19" customFormat="1" ht="15" customHeight="1" x14ac:dyDescent="0.2">
      <c r="A7" s="143" t="s">
        <v>148</v>
      </c>
      <c r="B7" s="133">
        <v>660604000</v>
      </c>
      <c r="C7" s="276">
        <f>+B7/$B$11</f>
        <v>1.4167008807740553E-2</v>
      </c>
    </row>
    <row r="8" spans="1:3" s="19" customFormat="1" ht="15" customHeight="1" x14ac:dyDescent="0.2">
      <c r="A8" s="145" t="s">
        <v>149</v>
      </c>
      <c r="B8" s="135">
        <v>5312049000</v>
      </c>
      <c r="C8" s="277">
        <f>+B8/$B$11</f>
        <v>0.11391975369532943</v>
      </c>
    </row>
    <row r="9" spans="1:3" s="19" customFormat="1" ht="15" customHeight="1" x14ac:dyDescent="0.2">
      <c r="A9" s="144" t="s">
        <v>150</v>
      </c>
      <c r="B9" s="139">
        <v>41317695427</v>
      </c>
      <c r="C9" s="277">
        <f>+B9/$B$11</f>
        <v>0.88608024630467053</v>
      </c>
    </row>
    <row r="10" spans="1:3" s="19" customFormat="1" ht="9" customHeight="1" x14ac:dyDescent="0.2">
      <c r="A10" s="132"/>
      <c r="B10" s="133"/>
      <c r="C10" s="176"/>
    </row>
    <row r="11" spans="1:3" s="19" customFormat="1" ht="15" customHeight="1" x14ac:dyDescent="0.2">
      <c r="A11" s="136" t="s">
        <v>129</v>
      </c>
      <c r="B11" s="55">
        <f>SUM(B8:B9)</f>
        <v>46629744427</v>
      </c>
      <c r="C11" s="177">
        <f>+B11/$B$11</f>
        <v>1</v>
      </c>
    </row>
    <row r="12" spans="1:3" s="19" customFormat="1" ht="15" customHeight="1" x14ac:dyDescent="0.2">
      <c r="A12" s="127"/>
      <c r="B12" s="128"/>
      <c r="C12" s="129"/>
    </row>
    <row r="13" spans="1:3" s="19" customFormat="1" ht="15" customHeight="1" x14ac:dyDescent="0.2">
      <c r="A13" s="127"/>
      <c r="B13" s="128"/>
      <c r="C13" s="129"/>
    </row>
    <row r="14" spans="1:3" s="19" customFormat="1" ht="15" customHeight="1" x14ac:dyDescent="0.2">
      <c r="A14" s="296" t="s">
        <v>12</v>
      </c>
      <c r="B14" s="296"/>
      <c r="C14" s="296"/>
    </row>
    <row r="15" spans="1:3" s="19" customFormat="1" ht="15" customHeight="1" x14ac:dyDescent="0.2">
      <c r="A15" s="296" t="s">
        <v>341</v>
      </c>
      <c r="B15" s="296"/>
      <c r="C15" s="296"/>
    </row>
    <row r="16" spans="1:3" s="19" customFormat="1" x14ac:dyDescent="0.2">
      <c r="A16" s="72"/>
      <c r="B16" s="72"/>
      <c r="C16" s="72"/>
    </row>
    <row r="17" spans="1:4" s="19" customFormat="1" ht="9" customHeight="1" x14ac:dyDescent="0.2">
      <c r="A17" s="132"/>
      <c r="B17" s="137"/>
      <c r="C17" s="138"/>
    </row>
    <row r="18" spans="1:4" s="19" customFormat="1" ht="15" customHeight="1" x14ac:dyDescent="0.2">
      <c r="A18" s="143" t="s">
        <v>151</v>
      </c>
      <c r="B18" s="133">
        <v>22289611888</v>
      </c>
      <c r="C18" s="276">
        <f>B18/$B$24</f>
        <v>0.47801273976302677</v>
      </c>
    </row>
    <row r="19" spans="1:4" s="19" customFormat="1" ht="15" customHeight="1" x14ac:dyDescent="0.2">
      <c r="A19" s="262" t="s">
        <v>272</v>
      </c>
      <c r="B19" s="133">
        <v>6283221625</v>
      </c>
      <c r="C19" s="276">
        <f>B19/$B$24</f>
        <v>0.13474707404490574</v>
      </c>
    </row>
    <row r="20" spans="1:4" s="19" customFormat="1" ht="15" customHeight="1" x14ac:dyDescent="0.2">
      <c r="A20" s="143" t="s">
        <v>143</v>
      </c>
      <c r="B20" s="133">
        <v>12242498656</v>
      </c>
      <c r="C20" s="276">
        <f>B20/$B$24</f>
        <v>0.26254698168388912</v>
      </c>
    </row>
    <row r="21" spans="1:4" s="19" customFormat="1" ht="15" customHeight="1" x14ac:dyDescent="0.2">
      <c r="A21" s="143" t="s">
        <v>144</v>
      </c>
      <c r="B21" s="133">
        <v>3728810454</v>
      </c>
      <c r="C21" s="276">
        <f>B21/$B$24</f>
        <v>7.9966349801413636E-2</v>
      </c>
    </row>
    <row r="22" spans="1:4" s="19" customFormat="1" ht="15" customHeight="1" x14ac:dyDescent="0.2">
      <c r="A22" s="143" t="s">
        <v>145</v>
      </c>
      <c r="B22" s="133">
        <v>2085601804</v>
      </c>
      <c r="C22" s="276">
        <v>4.4999999999999998E-2</v>
      </c>
    </row>
    <row r="23" spans="1:4" s="19" customFormat="1" ht="9" customHeight="1" x14ac:dyDescent="0.2">
      <c r="A23" s="132"/>
      <c r="B23" s="133"/>
      <c r="C23" s="176"/>
    </row>
    <row r="24" spans="1:4" s="19" customFormat="1" ht="15" customHeight="1" x14ac:dyDescent="0.2">
      <c r="A24" s="136" t="s">
        <v>129</v>
      </c>
      <c r="B24" s="55">
        <f>SUM(B18:B22)</f>
        <v>46629744427</v>
      </c>
      <c r="C24" s="177">
        <f>+B24/$B$24</f>
        <v>1</v>
      </c>
    </row>
    <row r="25" spans="1:4" s="19" customFormat="1" x14ac:dyDescent="0.2">
      <c r="A25" s="44"/>
      <c r="B25" s="45"/>
      <c r="C25" s="139"/>
    </row>
    <row r="26" spans="1:4" s="19" customFormat="1" ht="15" customHeight="1" x14ac:dyDescent="0.2">
      <c r="A26" s="225" t="s">
        <v>293</v>
      </c>
      <c r="B26" s="131"/>
      <c r="C26" s="130"/>
    </row>
    <row r="27" spans="1:4" x14ac:dyDescent="0.2">
      <c r="A27" s="1"/>
      <c r="B27" s="5"/>
      <c r="C27" s="1"/>
      <c r="D27" s="171"/>
    </row>
    <row r="28" spans="1:4" x14ac:dyDescent="0.2">
      <c r="B28" s="12"/>
    </row>
    <row r="29" spans="1:4" x14ac:dyDescent="0.2">
      <c r="A29" s="1"/>
    </row>
    <row r="30" spans="1:4" x14ac:dyDescent="0.2">
      <c r="A30" s="10"/>
      <c r="B30" s="11"/>
    </row>
    <row r="31" spans="1:4" x14ac:dyDescent="0.2">
      <c r="A31" s="1"/>
    </row>
    <row r="32" spans="1:4" x14ac:dyDescent="0.2">
      <c r="A32" s="1"/>
    </row>
    <row r="33" spans="1:3" x14ac:dyDescent="0.2">
      <c r="A33" s="1"/>
    </row>
    <row r="34" spans="1:3" x14ac:dyDescent="0.2">
      <c r="A34" s="16"/>
      <c r="B34" s="17"/>
      <c r="C34" s="17"/>
    </row>
    <row r="35" spans="1:3" x14ac:dyDescent="0.2">
      <c r="A35" s="16"/>
      <c r="B35" s="16"/>
      <c r="C35" s="16"/>
    </row>
    <row r="36" spans="1:3" x14ac:dyDescent="0.2">
      <c r="B36" s="12"/>
      <c r="C36" s="12"/>
    </row>
    <row r="37" spans="1:3" x14ac:dyDescent="0.2">
      <c r="B37" s="12"/>
      <c r="C37" s="12"/>
    </row>
    <row r="38" spans="1:3" x14ac:dyDescent="0.2">
      <c r="B38" s="12"/>
      <c r="C38" s="12"/>
    </row>
    <row r="39" spans="1:3" x14ac:dyDescent="0.2">
      <c r="B39" s="12"/>
      <c r="C39" s="12"/>
    </row>
    <row r="40" spans="1:3" x14ac:dyDescent="0.2">
      <c r="A40" s="10"/>
      <c r="B40" s="11"/>
      <c r="C40" s="11"/>
    </row>
    <row r="41" spans="1:3" x14ac:dyDescent="0.2">
      <c r="A41" s="6"/>
    </row>
    <row r="42" spans="1:3" x14ac:dyDescent="0.2">
      <c r="A42" s="13"/>
    </row>
    <row r="43" spans="1:3" x14ac:dyDescent="0.2">
      <c r="A43" s="15"/>
    </row>
    <row r="44" spans="1:3" x14ac:dyDescent="0.2">
      <c r="A44" s="15"/>
    </row>
    <row r="45" spans="1:3" x14ac:dyDescent="0.2">
      <c r="A45" s="15"/>
    </row>
    <row r="46" spans="1:3" x14ac:dyDescent="0.2">
      <c r="A46" s="15"/>
    </row>
    <row r="47" spans="1:3" x14ac:dyDescent="0.2">
      <c r="A47" s="13"/>
    </row>
    <row r="48" spans="1:3" x14ac:dyDescent="0.2">
      <c r="A48" s="7"/>
    </row>
    <row r="49" spans="1:1" x14ac:dyDescent="0.2">
      <c r="A49" s="6"/>
    </row>
    <row r="50" spans="1:1" x14ac:dyDescent="0.2">
      <c r="A50" s="6"/>
    </row>
  </sheetData>
  <mergeCells count="4">
    <mergeCell ref="A2:C2"/>
    <mergeCell ref="A15:C15"/>
    <mergeCell ref="A1:C1"/>
    <mergeCell ref="A14:C14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  <ignoredErrors>
    <ignoredError sqref="B11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21"/>
  <sheetViews>
    <sheetView zoomScaleNormal="100" workbookViewId="0">
      <selection sqref="A1:B1"/>
    </sheetView>
  </sheetViews>
  <sheetFormatPr baseColWidth="10" defaultRowHeight="12.75" x14ac:dyDescent="0.2"/>
  <cols>
    <col min="1" max="1" width="51.7109375" customWidth="1"/>
  </cols>
  <sheetData>
    <row r="1" spans="1:2" s="19" customFormat="1" ht="15" customHeight="1" x14ac:dyDescent="0.2">
      <c r="A1" s="296" t="s">
        <v>12</v>
      </c>
      <c r="B1" s="296"/>
    </row>
    <row r="2" spans="1:2" s="19" customFormat="1" ht="15" customHeight="1" x14ac:dyDescent="0.2">
      <c r="A2" s="296" t="s">
        <v>232</v>
      </c>
      <c r="B2" s="296"/>
    </row>
    <row r="3" spans="1:2" s="19" customFormat="1" x14ac:dyDescent="0.2">
      <c r="A3" s="74"/>
      <c r="B3" s="74"/>
    </row>
    <row r="4" spans="1:2" s="19" customFormat="1" ht="9" customHeight="1" x14ac:dyDescent="0.2">
      <c r="A4" s="58"/>
      <c r="B4" s="58"/>
    </row>
    <row r="5" spans="1:2" s="19" customFormat="1" ht="15" customHeight="1" x14ac:dyDescent="0.2">
      <c r="A5" s="134" t="s">
        <v>342</v>
      </c>
      <c r="B5" s="137"/>
    </row>
    <row r="6" spans="1:2" s="19" customFormat="1" ht="15" customHeight="1" x14ac:dyDescent="0.2">
      <c r="A6" s="143" t="s">
        <v>126</v>
      </c>
      <c r="B6" s="137">
        <v>9</v>
      </c>
    </row>
    <row r="7" spans="1:2" s="19" customFormat="1" ht="15" customHeight="1" x14ac:dyDescent="0.2">
      <c r="A7" s="143" t="s">
        <v>127</v>
      </c>
      <c r="B7" s="137">
        <v>5</v>
      </c>
    </row>
    <row r="8" spans="1:2" s="19" customFormat="1" ht="15" customHeight="1" x14ac:dyDescent="0.2">
      <c r="A8" s="134" t="s">
        <v>343</v>
      </c>
      <c r="B8" s="137"/>
    </row>
    <row r="9" spans="1:2" s="19" customFormat="1" ht="15" customHeight="1" x14ac:dyDescent="0.2">
      <c r="A9" s="143" t="s">
        <v>155</v>
      </c>
      <c r="B9" s="137">
        <v>15</v>
      </c>
    </row>
    <row r="10" spans="1:2" s="19" customFormat="1" ht="15" customHeight="1" x14ac:dyDescent="0.2">
      <c r="A10" s="143" t="s">
        <v>156</v>
      </c>
      <c r="B10" s="137">
        <v>5</v>
      </c>
    </row>
    <row r="11" spans="1:2" s="19" customFormat="1" ht="15" customHeight="1" x14ac:dyDescent="0.2">
      <c r="A11" s="144" t="s">
        <v>160</v>
      </c>
      <c r="B11" s="137">
        <v>9</v>
      </c>
    </row>
    <row r="12" spans="1:2" s="19" customFormat="1" ht="15" customHeight="1" x14ac:dyDescent="0.2">
      <c r="A12" s="116" t="s">
        <v>344</v>
      </c>
      <c r="B12" s="116"/>
    </row>
    <row r="13" spans="1:2" s="19" customFormat="1" ht="15" customHeight="1" x14ac:dyDescent="0.2">
      <c r="A13" s="145" t="s">
        <v>152</v>
      </c>
      <c r="B13" s="142">
        <f>SUM(B14:B15)</f>
        <v>30</v>
      </c>
    </row>
    <row r="14" spans="1:2" s="19" customFormat="1" ht="15" customHeight="1" x14ac:dyDescent="0.2">
      <c r="A14" s="146" t="s">
        <v>153</v>
      </c>
      <c r="B14" s="137">
        <v>23</v>
      </c>
    </row>
    <row r="15" spans="1:2" s="19" customFormat="1" ht="15" customHeight="1" x14ac:dyDescent="0.2">
      <c r="A15" s="146" t="s">
        <v>154</v>
      </c>
      <c r="B15" s="137">
        <v>7</v>
      </c>
    </row>
    <row r="16" spans="1:2" s="19" customFormat="1" ht="15" customHeight="1" x14ac:dyDescent="0.2">
      <c r="A16" s="145" t="s">
        <v>66</v>
      </c>
      <c r="B16" s="142">
        <f>SUM(B17:B18)</f>
        <v>18</v>
      </c>
    </row>
    <row r="17" spans="1:2" s="19" customFormat="1" ht="15" customHeight="1" x14ac:dyDescent="0.2">
      <c r="A17" s="146" t="s">
        <v>153</v>
      </c>
      <c r="B17" s="137">
        <v>11</v>
      </c>
    </row>
    <row r="18" spans="1:2" s="19" customFormat="1" ht="15" customHeight="1" x14ac:dyDescent="0.2">
      <c r="A18" s="146" t="s">
        <v>154</v>
      </c>
      <c r="B18" s="137">
        <v>7</v>
      </c>
    </row>
    <row r="19" spans="1:2" s="19" customFormat="1" ht="9" customHeight="1" x14ac:dyDescent="0.2">
      <c r="A19" s="140"/>
      <c r="B19" s="141"/>
    </row>
    <row r="20" spans="1:2" s="19" customFormat="1" x14ac:dyDescent="0.2"/>
    <row r="21" spans="1:2" x14ac:dyDescent="0.2">
      <c r="A21" s="225" t="s">
        <v>263</v>
      </c>
    </row>
  </sheetData>
  <mergeCells count="2">
    <mergeCell ref="A1:B1"/>
    <mergeCell ref="A2:B2"/>
  </mergeCells>
  <phoneticPr fontId="12" type="noConversion"/>
  <printOptions horizontalCentered="1"/>
  <pageMargins left="0.78740157480314965" right="0.78740157480314965" top="0.98425196850393704" bottom="0.98425196850393704" header="0" footer="0"/>
  <pageSetup scale="80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C62"/>
  <sheetViews>
    <sheetView zoomScaleNormal="100" workbookViewId="0">
      <selection sqref="A1:B1"/>
    </sheetView>
  </sheetViews>
  <sheetFormatPr baseColWidth="10" defaultRowHeight="12.75" x14ac:dyDescent="0.2"/>
  <cols>
    <col min="1" max="1" width="50.7109375" customWidth="1"/>
    <col min="2" max="2" width="55.7109375" customWidth="1"/>
  </cols>
  <sheetData>
    <row r="1" spans="1:2" ht="15" customHeight="1" x14ac:dyDescent="0.2">
      <c r="A1" s="293" t="s">
        <v>12</v>
      </c>
      <c r="B1" s="293"/>
    </row>
    <row r="2" spans="1:2" ht="15" customHeight="1" x14ac:dyDescent="0.2">
      <c r="A2" s="293" t="s">
        <v>72</v>
      </c>
      <c r="B2" s="293"/>
    </row>
    <row r="3" spans="1:2" ht="15" customHeight="1" x14ac:dyDescent="0.2">
      <c r="A3" s="293">
        <v>2020</v>
      </c>
      <c r="B3" s="293"/>
    </row>
    <row r="4" spans="1:2" ht="15" customHeight="1" x14ac:dyDescent="0.2">
      <c r="A4" s="72"/>
      <c r="B4" s="72"/>
    </row>
    <row r="5" spans="1:2" ht="9" customHeight="1" x14ac:dyDescent="0.2">
      <c r="A5" s="34"/>
      <c r="B5" s="33"/>
    </row>
    <row r="6" spans="1:2" ht="15" customHeight="1" x14ac:dyDescent="0.2">
      <c r="A6" s="34" t="s">
        <v>73</v>
      </c>
      <c r="B6" s="34" t="s">
        <v>74</v>
      </c>
    </row>
    <row r="7" spans="1:2" ht="15" customHeight="1" x14ac:dyDescent="0.2">
      <c r="A7" s="147" t="s">
        <v>126</v>
      </c>
      <c r="B7" s="149" t="s">
        <v>155</v>
      </c>
    </row>
    <row r="8" spans="1:2" ht="15" customHeight="1" x14ac:dyDescent="0.2">
      <c r="A8" s="148" t="s">
        <v>75</v>
      </c>
      <c r="B8" s="150" t="s">
        <v>84</v>
      </c>
    </row>
    <row r="9" spans="1:2" ht="15" customHeight="1" x14ac:dyDescent="0.2">
      <c r="A9" s="148" t="s">
        <v>76</v>
      </c>
      <c r="B9" s="152" t="s">
        <v>209</v>
      </c>
    </row>
    <row r="10" spans="1:2" ht="15" customHeight="1" x14ac:dyDescent="0.2">
      <c r="A10" s="148" t="s">
        <v>78</v>
      </c>
      <c r="B10" s="150" t="s">
        <v>86</v>
      </c>
    </row>
    <row r="11" spans="1:2" ht="15" customHeight="1" x14ac:dyDescent="0.2">
      <c r="A11" s="148" t="s">
        <v>79</v>
      </c>
      <c r="B11" s="150" t="s">
        <v>88</v>
      </c>
    </row>
    <row r="12" spans="1:2" ht="15" customHeight="1" x14ac:dyDescent="0.2">
      <c r="A12" s="148" t="s">
        <v>81</v>
      </c>
      <c r="B12" s="150" t="s">
        <v>89</v>
      </c>
    </row>
    <row r="13" spans="1:2" ht="15" customHeight="1" x14ac:dyDescent="0.2">
      <c r="A13" s="148" t="s">
        <v>82</v>
      </c>
      <c r="B13" s="150" t="s">
        <v>90</v>
      </c>
    </row>
    <row r="14" spans="1:2" ht="15" customHeight="1" x14ac:dyDescent="0.2">
      <c r="A14" s="148" t="s">
        <v>83</v>
      </c>
      <c r="B14" s="150" t="s">
        <v>92</v>
      </c>
    </row>
    <row r="15" spans="1:2" ht="15" customHeight="1" x14ac:dyDescent="0.2">
      <c r="A15" s="148" t="s">
        <v>85</v>
      </c>
      <c r="B15" s="150" t="s">
        <v>94</v>
      </c>
    </row>
    <row r="16" spans="1:2" ht="15" customHeight="1" x14ac:dyDescent="0.2">
      <c r="A16" s="148" t="s">
        <v>87</v>
      </c>
      <c r="B16" s="150" t="s">
        <v>96</v>
      </c>
    </row>
    <row r="17" spans="1:3" ht="15" customHeight="1" x14ac:dyDescent="0.2">
      <c r="A17" s="147" t="s">
        <v>127</v>
      </c>
      <c r="B17" s="150" t="s">
        <v>98</v>
      </c>
    </row>
    <row r="18" spans="1:3" ht="15" customHeight="1" x14ac:dyDescent="0.2">
      <c r="A18" s="148" t="s">
        <v>91</v>
      </c>
      <c r="B18" s="150" t="s">
        <v>100</v>
      </c>
    </row>
    <row r="19" spans="1:3" ht="15" customHeight="1" x14ac:dyDescent="0.2">
      <c r="A19" s="148" t="s">
        <v>93</v>
      </c>
      <c r="B19" s="185" t="s">
        <v>217</v>
      </c>
    </row>
    <row r="20" spans="1:3" ht="15" customHeight="1" x14ac:dyDescent="0.2">
      <c r="A20" s="148" t="s">
        <v>97</v>
      </c>
      <c r="B20" s="150" t="s">
        <v>101</v>
      </c>
    </row>
    <row r="21" spans="1:3" ht="15" customHeight="1" x14ac:dyDescent="0.2">
      <c r="A21" s="148" t="s">
        <v>99</v>
      </c>
      <c r="B21" s="150" t="s">
        <v>102</v>
      </c>
    </row>
    <row r="22" spans="1:3" ht="15" customHeight="1" x14ac:dyDescent="0.2">
      <c r="A22" s="148" t="s">
        <v>95</v>
      </c>
      <c r="B22" s="150" t="s">
        <v>103</v>
      </c>
    </row>
    <row r="23" spans="1:3" ht="15" customHeight="1" x14ac:dyDescent="0.2">
      <c r="A23" s="33"/>
      <c r="B23" s="149" t="s">
        <v>104</v>
      </c>
    </row>
    <row r="24" spans="1:3" ht="15" customHeight="1" x14ac:dyDescent="0.2">
      <c r="A24" s="33"/>
      <c r="B24" s="150" t="s">
        <v>67</v>
      </c>
    </row>
    <row r="25" spans="1:3" ht="15" customHeight="1" x14ac:dyDescent="0.2">
      <c r="A25" s="33"/>
      <c r="B25" s="150" t="s">
        <v>68</v>
      </c>
    </row>
    <row r="26" spans="1:3" ht="15" customHeight="1" x14ac:dyDescent="0.2">
      <c r="A26" s="33"/>
      <c r="B26" s="150" t="s">
        <v>106</v>
      </c>
    </row>
    <row r="27" spans="1:3" ht="15" customHeight="1" x14ac:dyDescent="0.2">
      <c r="A27" s="33"/>
      <c r="B27" s="150" t="s">
        <v>105</v>
      </c>
    </row>
    <row r="28" spans="1:3" ht="15" customHeight="1" x14ac:dyDescent="0.2">
      <c r="A28" s="33"/>
      <c r="B28" s="151" t="s">
        <v>107</v>
      </c>
    </row>
    <row r="29" spans="1:3" ht="15" customHeight="1" x14ac:dyDescent="0.2">
      <c r="A29" s="33"/>
      <c r="B29" s="149" t="s">
        <v>159</v>
      </c>
    </row>
    <row r="30" spans="1:3" ht="15" customHeight="1" x14ac:dyDescent="0.2">
      <c r="A30" s="33"/>
      <c r="B30" s="150" t="s">
        <v>312</v>
      </c>
    </row>
    <row r="31" spans="1:3" ht="15" customHeight="1" x14ac:dyDescent="0.2">
      <c r="A31" s="33"/>
      <c r="B31" s="150" t="s">
        <v>294</v>
      </c>
      <c r="C31" s="256"/>
    </row>
    <row r="32" spans="1:3" ht="15" customHeight="1" x14ac:dyDescent="0.2">
      <c r="A32" s="33"/>
      <c r="B32" s="150" t="s">
        <v>77</v>
      </c>
      <c r="C32" s="256"/>
    </row>
    <row r="33" spans="1:3" ht="15" customHeight="1" x14ac:dyDescent="0.2">
      <c r="A33" s="33"/>
      <c r="B33" s="150" t="s">
        <v>295</v>
      </c>
      <c r="C33" s="256"/>
    </row>
    <row r="34" spans="1:3" ht="15" customHeight="1" x14ac:dyDescent="0.2">
      <c r="A34" s="33"/>
      <c r="B34" s="151" t="s">
        <v>161</v>
      </c>
      <c r="C34" s="256"/>
    </row>
    <row r="35" spans="1:3" ht="15" customHeight="1" x14ac:dyDescent="0.2">
      <c r="A35" s="33"/>
      <c r="B35" s="150" t="s">
        <v>296</v>
      </c>
      <c r="C35" s="256"/>
    </row>
    <row r="36" spans="1:3" ht="15" customHeight="1" x14ac:dyDescent="0.2">
      <c r="A36" s="33"/>
      <c r="B36" s="152" t="s">
        <v>162</v>
      </c>
      <c r="C36" s="256"/>
    </row>
    <row r="37" spans="1:3" ht="15" customHeight="1" x14ac:dyDescent="0.2">
      <c r="A37" s="33"/>
      <c r="B37" s="152" t="s">
        <v>273</v>
      </c>
      <c r="C37" s="256"/>
    </row>
    <row r="38" spans="1:3" ht="15" customHeight="1" x14ac:dyDescent="0.2">
      <c r="A38" s="33"/>
      <c r="B38" s="150" t="s">
        <v>80</v>
      </c>
      <c r="C38" s="256"/>
    </row>
    <row r="39" spans="1:3" ht="9" customHeight="1" x14ac:dyDescent="0.2">
      <c r="A39" s="74"/>
      <c r="B39" s="74"/>
      <c r="C39" s="256"/>
    </row>
    <row r="40" spans="1:3" ht="12" customHeight="1" x14ac:dyDescent="0.2">
      <c r="B40" s="40"/>
      <c r="C40" s="256"/>
    </row>
    <row r="41" spans="1:3" ht="12" customHeight="1" x14ac:dyDescent="0.2">
      <c r="A41" s="225" t="s">
        <v>263</v>
      </c>
      <c r="B41" s="5"/>
      <c r="C41" s="256"/>
    </row>
    <row r="42" spans="1:3" ht="12" customHeight="1" x14ac:dyDescent="0.2">
      <c r="B42" s="40"/>
      <c r="C42" s="256"/>
    </row>
    <row r="43" spans="1:3" ht="12" customHeight="1" x14ac:dyDescent="0.2">
      <c r="B43" s="40"/>
      <c r="C43" s="256"/>
    </row>
    <row r="44" spans="1:3" ht="12" customHeight="1" x14ac:dyDescent="0.2">
      <c r="B44" s="40"/>
      <c r="C44" s="256"/>
    </row>
    <row r="45" spans="1:3" ht="12" customHeight="1" x14ac:dyDescent="0.2">
      <c r="B45" s="5"/>
      <c r="C45" s="256"/>
    </row>
    <row r="46" spans="1:3" ht="12" customHeight="1" x14ac:dyDescent="0.2">
      <c r="B46" s="5"/>
      <c r="C46" s="256"/>
    </row>
    <row r="47" spans="1:3" ht="12" customHeight="1" x14ac:dyDescent="0.2">
      <c r="B47" s="20"/>
      <c r="C47" s="256"/>
    </row>
    <row r="48" spans="1:3" ht="12" customHeight="1" x14ac:dyDescent="0.2">
      <c r="B48" s="20"/>
      <c r="C48" s="256"/>
    </row>
    <row r="49" spans="1:3" ht="12" customHeight="1" x14ac:dyDescent="0.2">
      <c r="B49" s="20"/>
      <c r="C49" s="256"/>
    </row>
    <row r="50" spans="1:3" ht="12" customHeight="1" x14ac:dyDescent="0.2">
      <c r="B50" s="20"/>
    </row>
    <row r="51" spans="1:3" ht="12" customHeight="1" x14ac:dyDescent="0.2">
      <c r="B51" s="20"/>
    </row>
    <row r="52" spans="1:3" ht="12" customHeight="1" x14ac:dyDescent="0.2">
      <c r="B52" s="20"/>
    </row>
    <row r="53" spans="1:3" ht="12" customHeight="1" x14ac:dyDescent="0.2">
      <c r="B53" s="20"/>
    </row>
    <row r="54" spans="1:3" ht="12" customHeight="1" x14ac:dyDescent="0.2">
      <c r="A54" s="21"/>
      <c r="B54" s="20"/>
    </row>
    <row r="55" spans="1:3" ht="12" customHeight="1" x14ac:dyDescent="0.2">
      <c r="B55" s="20"/>
    </row>
    <row r="56" spans="1:3" ht="12" customHeight="1" x14ac:dyDescent="0.2">
      <c r="B56" s="21"/>
    </row>
    <row r="57" spans="1:3" ht="12" customHeight="1" x14ac:dyDescent="0.2">
      <c r="B57" s="22"/>
    </row>
    <row r="58" spans="1:3" ht="12" customHeight="1" x14ac:dyDescent="0.2"/>
    <row r="59" spans="1:3" ht="12" customHeight="1" x14ac:dyDescent="0.2"/>
    <row r="60" spans="1:3" ht="12" customHeight="1" x14ac:dyDescent="0.2"/>
    <row r="61" spans="1:3" ht="12" customHeight="1" x14ac:dyDescent="0.2"/>
    <row r="62" spans="1:3" ht="12" customHeight="1" x14ac:dyDescent="0.2"/>
  </sheetData>
  <mergeCells count="3">
    <mergeCell ref="A2:B2"/>
    <mergeCell ref="A3:B3"/>
    <mergeCell ref="A1:B1"/>
  </mergeCells>
  <phoneticPr fontId="0" type="noConversion"/>
  <printOptions horizontalCentered="1"/>
  <pageMargins left="0.78740157480314998" right="0.78740157480314998" top="0.78740157480314998" bottom="0.78740157480314998" header="0" footer="0"/>
  <pageSetup scale="7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002060"/>
    <pageSetUpPr fitToPage="1"/>
  </sheetPr>
  <dimension ref="A1:D26"/>
  <sheetViews>
    <sheetView zoomScaleNormal="100" workbookViewId="0">
      <selection sqref="A1:D1"/>
    </sheetView>
  </sheetViews>
  <sheetFormatPr baseColWidth="10" defaultColWidth="11.42578125" defaultRowHeight="12.75" x14ac:dyDescent="0.2"/>
  <cols>
    <col min="1" max="1" width="48.85546875" style="2" customWidth="1"/>
    <col min="2" max="4" width="13" style="2" customWidth="1"/>
    <col min="5" max="16384" width="11.42578125" style="2"/>
  </cols>
  <sheetData>
    <row r="1" spans="1:4" ht="15" customHeight="1" x14ac:dyDescent="0.2">
      <c r="A1" s="294" t="s">
        <v>12</v>
      </c>
      <c r="B1" s="294"/>
      <c r="C1" s="294"/>
      <c r="D1" s="294"/>
    </row>
    <row r="2" spans="1:4" ht="15" customHeight="1" x14ac:dyDescent="0.2">
      <c r="A2" s="294" t="s">
        <v>120</v>
      </c>
      <c r="B2" s="294"/>
      <c r="C2" s="294"/>
      <c r="D2" s="294"/>
    </row>
    <row r="3" spans="1:4" ht="15" customHeight="1" x14ac:dyDescent="0.2">
      <c r="A3" s="294" t="s">
        <v>319</v>
      </c>
      <c r="B3" s="294"/>
      <c r="C3" s="294"/>
      <c r="D3" s="294"/>
    </row>
    <row r="4" spans="1:4" x14ac:dyDescent="0.2">
      <c r="A4" s="61"/>
      <c r="B4" s="61"/>
      <c r="C4" s="61"/>
      <c r="D4" s="61"/>
    </row>
    <row r="5" spans="1:4" s="3" customFormat="1" ht="15" customHeight="1" x14ac:dyDescent="0.2">
      <c r="A5" s="162"/>
      <c r="B5" s="163" t="s">
        <v>121</v>
      </c>
      <c r="C5" s="163" t="s">
        <v>122</v>
      </c>
      <c r="D5" s="163" t="s">
        <v>123</v>
      </c>
    </row>
    <row r="6" spans="1:4" s="3" customFormat="1" ht="9" customHeight="1" x14ac:dyDescent="0.2">
      <c r="A6" s="59"/>
      <c r="B6" s="60"/>
      <c r="C6" s="60"/>
      <c r="D6" s="60"/>
    </row>
    <row r="7" spans="1:4" ht="15" customHeight="1" x14ac:dyDescent="0.2">
      <c r="A7" s="62" t="s">
        <v>158</v>
      </c>
      <c r="B7" s="63">
        <f>SUM(B8:B9)</f>
        <v>12062</v>
      </c>
      <c r="C7" s="63">
        <f>SUM(C8:C9)</f>
        <v>18572</v>
      </c>
      <c r="D7" s="63">
        <f>SUM(D8:D9)</f>
        <v>30634</v>
      </c>
    </row>
    <row r="8" spans="1:4" ht="15" customHeight="1" x14ac:dyDescent="0.2">
      <c r="A8" s="68" t="s">
        <v>124</v>
      </c>
      <c r="B8" s="64">
        <v>11941</v>
      </c>
      <c r="C8" s="64">
        <v>18467</v>
      </c>
      <c r="D8" s="64">
        <f>SUM(B8:C8)</f>
        <v>30408</v>
      </c>
    </row>
    <row r="9" spans="1:4" ht="15" customHeight="1" x14ac:dyDescent="0.2">
      <c r="A9" s="68" t="s">
        <v>35</v>
      </c>
      <c r="B9" s="64">
        <v>121</v>
      </c>
      <c r="C9" s="64">
        <v>105</v>
      </c>
      <c r="D9" s="64">
        <f>SUM(B9:C9)</f>
        <v>226</v>
      </c>
    </row>
    <row r="10" spans="1:4" ht="15" customHeight="1" x14ac:dyDescent="0.2">
      <c r="A10" s="62" t="s">
        <v>125</v>
      </c>
      <c r="B10" s="63">
        <f>SUM(B11:B12)</f>
        <v>50795</v>
      </c>
      <c r="C10" s="63">
        <f>SUM(C11:C12)</f>
        <v>167013</v>
      </c>
      <c r="D10" s="63">
        <f>SUM(D11:D12)</f>
        <v>217808</v>
      </c>
    </row>
    <row r="11" spans="1:4" ht="15" customHeight="1" x14ac:dyDescent="0.2">
      <c r="A11" s="68" t="s">
        <v>124</v>
      </c>
      <c r="B11" s="64">
        <v>40477</v>
      </c>
      <c r="C11" s="64">
        <v>140017</v>
      </c>
      <c r="D11" s="64">
        <f t="shared" ref="D11:D12" si="0">SUM(B11:C11)</f>
        <v>180494</v>
      </c>
    </row>
    <row r="12" spans="1:4" ht="15" customHeight="1" x14ac:dyDescent="0.2">
      <c r="A12" s="68" t="s">
        <v>36</v>
      </c>
      <c r="B12" s="64">
        <v>10318</v>
      </c>
      <c r="C12" s="64">
        <v>26996</v>
      </c>
      <c r="D12" s="64">
        <f t="shared" si="0"/>
        <v>37314</v>
      </c>
    </row>
    <row r="13" spans="1:4" ht="15" customHeight="1" x14ac:dyDescent="0.2">
      <c r="A13" s="62" t="s">
        <v>118</v>
      </c>
      <c r="B13" s="63">
        <f>SUM(B14:B16)</f>
        <v>35041</v>
      </c>
      <c r="C13" s="63">
        <f>SUM(C14:C16)</f>
        <v>76528</v>
      </c>
      <c r="D13" s="63">
        <f>SUM(D14:D16)</f>
        <v>111569</v>
      </c>
    </row>
    <row r="14" spans="1:4" ht="15" customHeight="1" x14ac:dyDescent="0.2">
      <c r="A14" s="68" t="s">
        <v>126</v>
      </c>
      <c r="B14" s="64">
        <v>16006</v>
      </c>
      <c r="C14" s="64">
        <v>34764</v>
      </c>
      <c r="D14" s="64">
        <f>SUM(B14:C14)</f>
        <v>50770</v>
      </c>
    </row>
    <row r="15" spans="1:4" ht="15" customHeight="1" x14ac:dyDescent="0.2">
      <c r="A15" s="68" t="s">
        <v>127</v>
      </c>
      <c r="B15" s="64">
        <v>18321</v>
      </c>
      <c r="C15" s="64">
        <v>40204</v>
      </c>
      <c r="D15" s="64">
        <f t="shared" ref="D15:D17" si="1">SUM(B15:C15)</f>
        <v>58525</v>
      </c>
    </row>
    <row r="16" spans="1:4" ht="15" customHeight="1" x14ac:dyDescent="0.2">
      <c r="A16" s="69" t="s">
        <v>128</v>
      </c>
      <c r="B16" s="64">
        <v>714</v>
      </c>
      <c r="C16" s="64">
        <v>1560</v>
      </c>
      <c r="D16" s="64">
        <f t="shared" si="1"/>
        <v>2274</v>
      </c>
    </row>
    <row r="17" spans="1:4" ht="15" customHeight="1" x14ac:dyDescent="0.2">
      <c r="A17" s="62" t="s">
        <v>252</v>
      </c>
      <c r="B17" s="63">
        <v>230</v>
      </c>
      <c r="C17" s="63">
        <v>642</v>
      </c>
      <c r="D17" s="63">
        <f t="shared" si="1"/>
        <v>872</v>
      </c>
    </row>
    <row r="18" spans="1:4" ht="9" customHeight="1" x14ac:dyDescent="0.2">
      <c r="A18" s="62"/>
      <c r="B18" s="63"/>
      <c r="C18" s="63"/>
      <c r="D18" s="63"/>
    </row>
    <row r="19" spans="1:4" ht="15" customHeight="1" x14ac:dyDescent="0.2">
      <c r="A19" s="162" t="s">
        <v>129</v>
      </c>
      <c r="B19" s="164">
        <f>SUM(B7,B10,B13,B17)</f>
        <v>98128</v>
      </c>
      <c r="C19" s="164">
        <f t="shared" ref="C19:D19" si="2">SUM(C7,C10,C13,C17)</f>
        <v>262755</v>
      </c>
      <c r="D19" s="164">
        <f t="shared" si="2"/>
        <v>360883</v>
      </c>
    </row>
    <row r="20" spans="1:4" ht="12.75" customHeight="1" x14ac:dyDescent="0.2">
      <c r="A20" s="59"/>
      <c r="B20" s="59"/>
      <c r="C20" s="59"/>
      <c r="D20" s="64"/>
    </row>
    <row r="21" spans="1:4" ht="12" customHeight="1" x14ac:dyDescent="0.2">
      <c r="A21" s="224" t="s">
        <v>249</v>
      </c>
      <c r="B21" s="59"/>
      <c r="C21" s="59"/>
      <c r="D21" s="64"/>
    </row>
    <row r="22" spans="1:4" ht="12" customHeight="1" x14ac:dyDescent="0.2">
      <c r="A22" s="65"/>
      <c r="B22" s="66"/>
      <c r="C22" s="66"/>
      <c r="D22" s="64"/>
    </row>
    <row r="23" spans="1:4" ht="12" customHeight="1" x14ac:dyDescent="0.2">
      <c r="A23" s="65"/>
      <c r="B23" s="66"/>
      <c r="C23" s="67"/>
      <c r="D23" s="67"/>
    </row>
    <row r="24" spans="1:4" ht="12" customHeight="1" x14ac:dyDescent="0.2">
      <c r="A24" s="18"/>
      <c r="D24" s="4"/>
    </row>
    <row r="25" spans="1:4" ht="12" customHeight="1" x14ac:dyDescent="0.2"/>
    <row r="26" spans="1:4" ht="12" customHeight="1" x14ac:dyDescent="0.2"/>
  </sheetData>
  <mergeCells count="3">
    <mergeCell ref="A2:D2"/>
    <mergeCell ref="A3:D3"/>
    <mergeCell ref="A1:D1"/>
  </mergeCells>
  <phoneticPr fontId="11" type="noConversion"/>
  <printOptions horizontalCentered="1"/>
  <pageMargins left="0.79000000000000015" right="0.79000000000000015" top="0.79000000000000015" bottom="0.79000000000000015" header="0" footer="0"/>
  <pageSetup scale="94" orientation="portrait"/>
  <headerFooter alignWithMargins="0"/>
  <ignoredErrors>
    <ignoredError sqref="B10:C10 B13:C13" formulaRange="1"/>
    <ignoredError sqref="D13 D10" formula="1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E51"/>
  <sheetViews>
    <sheetView zoomScaleNormal="100" workbookViewId="0">
      <selection sqref="A1:B1"/>
    </sheetView>
  </sheetViews>
  <sheetFormatPr baseColWidth="10" defaultColWidth="10.85546875" defaultRowHeight="12.75" x14ac:dyDescent="0.2"/>
  <cols>
    <col min="1" max="1" width="60.42578125" style="33" customWidth="1"/>
    <col min="2" max="2" width="66.85546875" style="33" customWidth="1"/>
    <col min="3" max="16384" width="10.85546875" style="33"/>
  </cols>
  <sheetData>
    <row r="1" spans="1:2" ht="15" customHeight="1" x14ac:dyDescent="0.2">
      <c r="A1" s="293" t="s">
        <v>12</v>
      </c>
      <c r="B1" s="293"/>
    </row>
    <row r="2" spans="1:2" ht="15" customHeight="1" x14ac:dyDescent="0.2">
      <c r="A2" s="293" t="s">
        <v>11</v>
      </c>
      <c r="B2" s="293"/>
    </row>
    <row r="3" spans="1:2" ht="15" customHeight="1" x14ac:dyDescent="0.2">
      <c r="A3" s="293">
        <v>2020</v>
      </c>
      <c r="B3" s="293"/>
    </row>
    <row r="4" spans="1:2" x14ac:dyDescent="0.2">
      <c r="A4" s="72"/>
      <c r="B4" s="72"/>
    </row>
    <row r="5" spans="1:2" ht="9" customHeight="1" x14ac:dyDescent="0.2">
      <c r="A5" s="32"/>
      <c r="B5" s="32"/>
    </row>
    <row r="6" spans="1:2" ht="15" customHeight="1" x14ac:dyDescent="0.2">
      <c r="A6" s="34" t="s">
        <v>108</v>
      </c>
      <c r="B6" s="153" t="s">
        <v>109</v>
      </c>
    </row>
    <row r="7" spans="1:2" ht="15" customHeight="1" x14ac:dyDescent="0.2">
      <c r="A7" s="157" t="s">
        <v>39</v>
      </c>
      <c r="B7" s="160" t="s">
        <v>116</v>
      </c>
    </row>
    <row r="8" spans="1:2" ht="15" customHeight="1" x14ac:dyDescent="0.2">
      <c r="A8" s="157" t="s">
        <v>41</v>
      </c>
      <c r="B8" s="188" t="s">
        <v>164</v>
      </c>
    </row>
    <row r="9" spans="1:2" ht="15" customHeight="1" x14ac:dyDescent="0.2">
      <c r="A9" s="157" t="s">
        <v>43</v>
      </c>
      <c r="B9" s="160" t="s">
        <v>117</v>
      </c>
    </row>
    <row r="10" spans="1:2" ht="15" customHeight="1" x14ac:dyDescent="0.2">
      <c r="A10" s="157" t="s">
        <v>297</v>
      </c>
      <c r="B10" s="160" t="s">
        <v>38</v>
      </c>
    </row>
    <row r="11" spans="1:2" ht="15" customHeight="1" x14ac:dyDescent="0.2">
      <c r="A11" s="157" t="s">
        <v>45</v>
      </c>
      <c r="B11" s="160" t="s">
        <v>40</v>
      </c>
    </row>
    <row r="12" spans="1:2" ht="15" customHeight="1" x14ac:dyDescent="0.2">
      <c r="A12" s="157" t="s">
        <v>27</v>
      </c>
      <c r="B12" s="160" t="s">
        <v>42</v>
      </c>
    </row>
    <row r="13" spans="1:2" ht="15" customHeight="1" x14ac:dyDescent="0.2">
      <c r="A13" s="157" t="s">
        <v>47</v>
      </c>
      <c r="B13" s="160" t="s">
        <v>44</v>
      </c>
    </row>
    <row r="14" spans="1:2" ht="15" customHeight="1" x14ac:dyDescent="0.2">
      <c r="A14" s="157" t="s">
        <v>49</v>
      </c>
      <c r="B14" s="160" t="s">
        <v>46</v>
      </c>
    </row>
    <row r="15" spans="1:2" ht="15" customHeight="1" x14ac:dyDescent="0.2">
      <c r="A15" s="157" t="s">
        <v>199</v>
      </c>
      <c r="B15" s="160" t="s">
        <v>48</v>
      </c>
    </row>
    <row r="16" spans="1:2" ht="15" customHeight="1" x14ac:dyDescent="0.2">
      <c r="A16" s="157" t="s">
        <v>51</v>
      </c>
      <c r="B16" s="161" t="s">
        <v>28</v>
      </c>
    </row>
    <row r="17" spans="1:5" ht="15" customHeight="1" x14ac:dyDescent="0.2">
      <c r="A17" s="157" t="s">
        <v>52</v>
      </c>
      <c r="B17" s="160" t="s">
        <v>50</v>
      </c>
      <c r="C17" s="154"/>
    </row>
    <row r="18" spans="1:5" ht="15" customHeight="1" x14ac:dyDescent="0.2">
      <c r="A18" s="157" t="s">
        <v>54</v>
      </c>
      <c r="B18" s="161" t="s">
        <v>111</v>
      </c>
      <c r="C18" s="154"/>
    </row>
    <row r="19" spans="1:5" ht="15" customHeight="1" x14ac:dyDescent="0.2">
      <c r="A19" s="157" t="s">
        <v>55</v>
      </c>
      <c r="B19" s="187" t="s">
        <v>220</v>
      </c>
      <c r="C19" s="154"/>
    </row>
    <row r="20" spans="1:5" ht="15" customHeight="1" x14ac:dyDescent="0.2">
      <c r="A20" s="157" t="s">
        <v>56</v>
      </c>
      <c r="B20" s="161" t="s">
        <v>113</v>
      </c>
      <c r="C20" s="154"/>
    </row>
    <row r="21" spans="1:5" ht="15" customHeight="1" x14ac:dyDescent="0.2">
      <c r="A21" s="157" t="s">
        <v>57</v>
      </c>
      <c r="B21" s="161" t="s">
        <v>31</v>
      </c>
      <c r="C21" s="154"/>
    </row>
    <row r="22" spans="1:5" ht="15" customHeight="1" x14ac:dyDescent="0.2">
      <c r="A22" s="157" t="s">
        <v>58</v>
      </c>
      <c r="B22" s="230" t="s">
        <v>274</v>
      </c>
      <c r="C22" s="154"/>
    </row>
    <row r="23" spans="1:5" ht="15" customHeight="1" x14ac:dyDescent="0.2">
      <c r="A23" s="186" t="s">
        <v>218</v>
      </c>
      <c r="B23" s="161" t="s">
        <v>30</v>
      </c>
      <c r="C23" s="154"/>
    </row>
    <row r="24" spans="1:5" ht="15" customHeight="1" x14ac:dyDescent="0.2">
      <c r="A24" s="157" t="s">
        <v>59</v>
      </c>
      <c r="B24" s="161" t="s">
        <v>115</v>
      </c>
      <c r="C24" s="154"/>
    </row>
    <row r="25" spans="1:5" ht="15" customHeight="1" x14ac:dyDescent="0.2">
      <c r="A25" s="157" t="s">
        <v>60</v>
      </c>
      <c r="B25" s="161" t="s">
        <v>298</v>
      </c>
      <c r="C25" s="154"/>
      <c r="D25" s="155"/>
      <c r="E25" s="155"/>
    </row>
    <row r="26" spans="1:5" ht="15" customHeight="1" x14ac:dyDescent="0.2">
      <c r="A26" s="157" t="s">
        <v>61</v>
      </c>
      <c r="B26" s="161" t="s">
        <v>314</v>
      </c>
      <c r="D26" s="155"/>
    </row>
    <row r="27" spans="1:5" ht="15" customHeight="1" x14ac:dyDescent="0.2">
      <c r="A27" s="157" t="s">
        <v>62</v>
      </c>
      <c r="B27" s="161" t="s">
        <v>315</v>
      </c>
    </row>
    <row r="28" spans="1:5" ht="15" customHeight="1" x14ac:dyDescent="0.2">
      <c r="A28" s="157" t="s">
        <v>63</v>
      </c>
      <c r="B28" s="159" t="s">
        <v>200</v>
      </c>
      <c r="C28" s="154"/>
    </row>
    <row r="29" spans="1:5" ht="15" customHeight="1" x14ac:dyDescent="0.2">
      <c r="A29" s="197" t="s">
        <v>231</v>
      </c>
      <c r="B29" s="161" t="s">
        <v>165</v>
      </c>
      <c r="C29" s="154"/>
    </row>
    <row r="30" spans="1:5" ht="15" customHeight="1" x14ac:dyDescent="0.2">
      <c r="A30" s="157" t="s">
        <v>110</v>
      </c>
      <c r="B30" s="230" t="s">
        <v>275</v>
      </c>
      <c r="C30" s="154"/>
      <c r="D30" s="155"/>
    </row>
    <row r="31" spans="1:5" ht="15" customHeight="1" x14ac:dyDescent="0.2">
      <c r="A31" s="157" t="s">
        <v>69</v>
      </c>
      <c r="B31" s="161" t="s">
        <v>166</v>
      </c>
      <c r="C31" s="154"/>
      <c r="D31" s="155"/>
    </row>
    <row r="32" spans="1:5" ht="15" customHeight="1" x14ac:dyDescent="0.2">
      <c r="A32" s="158" t="s">
        <v>163</v>
      </c>
      <c r="B32" s="161" t="s">
        <v>53</v>
      </c>
      <c r="C32" s="154"/>
      <c r="D32" s="155"/>
    </row>
    <row r="33" spans="1:2" ht="15" customHeight="1" x14ac:dyDescent="0.2">
      <c r="A33" s="157" t="s">
        <v>112</v>
      </c>
      <c r="B33" s="278"/>
    </row>
    <row r="34" spans="1:2" ht="15" customHeight="1" x14ac:dyDescent="0.2">
      <c r="A34" s="157" t="s">
        <v>114</v>
      </c>
      <c r="B34" s="278"/>
    </row>
    <row r="35" spans="1:2" ht="15" customHeight="1" x14ac:dyDescent="0.2">
      <c r="A35" s="157" t="s">
        <v>29</v>
      </c>
      <c r="B35" s="278"/>
    </row>
    <row r="36" spans="1:2" ht="15" customHeight="1" x14ac:dyDescent="0.2">
      <c r="A36" s="157" t="s">
        <v>4</v>
      </c>
      <c r="B36" s="161"/>
    </row>
    <row r="37" spans="1:2" ht="15" customHeight="1" x14ac:dyDescent="0.2">
      <c r="A37" s="187" t="s">
        <v>219</v>
      </c>
      <c r="B37" s="161"/>
    </row>
    <row r="38" spans="1:2" ht="15" customHeight="1" x14ac:dyDescent="0.2">
      <c r="A38" s="161" t="s">
        <v>313</v>
      </c>
      <c r="B38" s="161"/>
    </row>
    <row r="39" spans="1:2" ht="15" customHeight="1" x14ac:dyDescent="0.2">
      <c r="A39" s="157" t="s">
        <v>64</v>
      </c>
      <c r="B39" s="156"/>
    </row>
    <row r="40" spans="1:2" ht="15" customHeight="1" x14ac:dyDescent="0.2">
      <c r="A40" s="157" t="s">
        <v>65</v>
      </c>
      <c r="B40" s="196"/>
    </row>
    <row r="41" spans="1:2" ht="9" customHeight="1" x14ac:dyDescent="0.2">
      <c r="A41" s="72"/>
      <c r="B41" s="72"/>
    </row>
    <row r="42" spans="1:2" x14ac:dyDescent="0.2">
      <c r="A42" s="46"/>
      <c r="B42" s="226"/>
    </row>
    <row r="43" spans="1:2" x14ac:dyDescent="0.2">
      <c r="A43" s="225" t="s">
        <v>263</v>
      </c>
      <c r="B43" s="226"/>
    </row>
    <row r="44" spans="1:2" x14ac:dyDescent="0.2">
      <c r="A44" s="46"/>
      <c r="B44" s="227"/>
    </row>
    <row r="45" spans="1:2" x14ac:dyDescent="0.2">
      <c r="B45" s="187"/>
    </row>
    <row r="46" spans="1:2" x14ac:dyDescent="0.2">
      <c r="A46" s="46"/>
      <c r="B46" s="161"/>
    </row>
    <row r="47" spans="1:2" x14ac:dyDescent="0.2">
      <c r="A47" s="46"/>
      <c r="B47" s="187"/>
    </row>
    <row r="48" spans="1:2" x14ac:dyDescent="0.2">
      <c r="A48" s="46"/>
      <c r="B48" s="161"/>
    </row>
    <row r="49" spans="1:2" x14ac:dyDescent="0.2">
      <c r="A49" s="46"/>
      <c r="B49" s="161"/>
    </row>
    <row r="50" spans="1:2" x14ac:dyDescent="0.2">
      <c r="A50" s="228"/>
      <c r="B50" s="161"/>
    </row>
    <row r="51" spans="1:2" x14ac:dyDescent="0.2">
      <c r="A51" s="47"/>
      <c r="B51" s="161"/>
    </row>
  </sheetData>
  <mergeCells count="3">
    <mergeCell ref="A2:B2"/>
    <mergeCell ref="A3:B3"/>
    <mergeCell ref="A1:B1"/>
  </mergeCells>
  <phoneticPr fontId="0" type="noConversion"/>
  <printOptions horizontalCentered="1"/>
  <pageMargins left="0.79" right="0.79" top="0.79" bottom="0.79" header="0" footer="0"/>
  <pageSetup scale="65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D100"/>
  <sheetViews>
    <sheetView workbookViewId="0">
      <selection sqref="A1:B1"/>
    </sheetView>
  </sheetViews>
  <sheetFormatPr baseColWidth="10" defaultRowHeight="12.75" x14ac:dyDescent="0.2"/>
  <cols>
    <col min="1" max="1" width="51.140625" style="1" customWidth="1"/>
    <col min="2" max="2" width="11.42578125" style="26" customWidth="1"/>
  </cols>
  <sheetData>
    <row r="1" spans="1:4" ht="15" customHeight="1" x14ac:dyDescent="0.2">
      <c r="A1" s="293" t="s">
        <v>12</v>
      </c>
      <c r="B1" s="293"/>
    </row>
    <row r="2" spans="1:4" ht="15" customHeight="1" x14ac:dyDescent="0.2">
      <c r="A2" s="293" t="s">
        <v>320</v>
      </c>
      <c r="B2" s="293"/>
    </row>
    <row r="3" spans="1:4" x14ac:dyDescent="0.2">
      <c r="A3" s="70"/>
      <c r="B3" s="71"/>
    </row>
    <row r="4" spans="1:4" ht="9" customHeight="1" x14ac:dyDescent="0.2">
      <c r="A4" s="15"/>
      <c r="B4" s="9"/>
    </row>
    <row r="5" spans="1:4" ht="15" customHeight="1" x14ac:dyDescent="0.2">
      <c r="A5" s="183" t="s">
        <v>125</v>
      </c>
      <c r="B5" s="45">
        <v>32321</v>
      </c>
    </row>
    <row r="6" spans="1:4" ht="15" customHeight="1" x14ac:dyDescent="0.2">
      <c r="A6" s="119" t="s">
        <v>234</v>
      </c>
      <c r="B6" s="45">
        <v>8</v>
      </c>
    </row>
    <row r="7" spans="1:4" ht="15" customHeight="1" x14ac:dyDescent="0.2">
      <c r="A7" s="52" t="s">
        <v>118</v>
      </c>
      <c r="B7" s="46">
        <v>29335</v>
      </c>
    </row>
    <row r="8" spans="1:4" ht="9" customHeight="1" x14ac:dyDescent="0.2">
      <c r="A8" s="26"/>
      <c r="B8" s="30"/>
    </row>
    <row r="9" spans="1:4" ht="15" customHeight="1" x14ac:dyDescent="0.2">
      <c r="A9" s="56" t="s">
        <v>129</v>
      </c>
      <c r="B9" s="57">
        <f>SUM(B5:B8)</f>
        <v>61664</v>
      </c>
    </row>
    <row r="10" spans="1:4" x14ac:dyDescent="0.2">
      <c r="A10" s="26"/>
    </row>
    <row r="11" spans="1:4" s="2" customFormat="1" ht="12" customHeight="1" x14ac:dyDescent="0.2">
      <c r="A11" s="225" t="s">
        <v>250</v>
      </c>
      <c r="B11" s="59"/>
      <c r="C11" s="59"/>
      <c r="D11" s="64"/>
    </row>
    <row r="12" spans="1:4" s="2" customFormat="1" ht="12" customHeight="1" x14ac:dyDescent="0.2">
      <c r="A12" s="224"/>
      <c r="B12" s="59"/>
      <c r="C12" s="59"/>
      <c r="D12" s="64"/>
    </row>
    <row r="13" spans="1:4" ht="15" customHeight="1" x14ac:dyDescent="0.2">
      <c r="A13" s="293" t="s">
        <v>12</v>
      </c>
      <c r="B13" s="293"/>
    </row>
    <row r="14" spans="1:4" ht="15" customHeight="1" x14ac:dyDescent="0.2">
      <c r="A14" s="293" t="s">
        <v>299</v>
      </c>
      <c r="B14" s="293"/>
    </row>
    <row r="15" spans="1:4" ht="15" customHeight="1" x14ac:dyDescent="0.2">
      <c r="A15" s="293">
        <v>2019</v>
      </c>
      <c r="B15" s="293"/>
    </row>
    <row r="16" spans="1:4" x14ac:dyDescent="0.2">
      <c r="A16" s="72"/>
      <c r="B16" s="72"/>
    </row>
    <row r="17" spans="1:2" ht="9" customHeight="1" x14ac:dyDescent="0.2">
      <c r="A17" s="25"/>
      <c r="B17" s="27"/>
    </row>
    <row r="18" spans="1:2" ht="15" customHeight="1" x14ac:dyDescent="0.2">
      <c r="A18" s="52" t="s">
        <v>288</v>
      </c>
      <c r="B18" s="46">
        <v>5581</v>
      </c>
    </row>
    <row r="19" spans="1:2" ht="15" customHeight="1" x14ac:dyDescent="0.2">
      <c r="A19" s="52" t="s">
        <v>130</v>
      </c>
      <c r="B19" s="46">
        <v>3689</v>
      </c>
    </row>
    <row r="20" spans="1:2" ht="15" customHeight="1" x14ac:dyDescent="0.2">
      <c r="A20" s="52" t="s">
        <v>119</v>
      </c>
      <c r="B20" s="46">
        <v>892</v>
      </c>
    </row>
    <row r="21" spans="1:2" ht="9" customHeight="1" x14ac:dyDescent="0.2">
      <c r="A21" s="13"/>
      <c r="B21" s="285"/>
    </row>
    <row r="22" spans="1:2" s="19" customFormat="1" ht="15" customHeight="1" x14ac:dyDescent="0.2">
      <c r="A22" s="54" t="s">
        <v>129</v>
      </c>
      <c r="B22" s="55">
        <f>SUM(B18:B21)</f>
        <v>10162</v>
      </c>
    </row>
    <row r="23" spans="1:2" x14ac:dyDescent="0.2">
      <c r="A23" s="8"/>
      <c r="B23" s="31"/>
    </row>
    <row r="24" spans="1:2" x14ac:dyDescent="0.2">
      <c r="A24" s="225" t="s">
        <v>251</v>
      </c>
      <c r="B24" s="31"/>
    </row>
    <row r="25" spans="1:2" x14ac:dyDescent="0.2">
      <c r="A25" s="225"/>
      <c r="B25" s="31"/>
    </row>
    <row r="26" spans="1:2" ht="15" customHeight="1" x14ac:dyDescent="0.2">
      <c r="A26" s="293" t="s">
        <v>12</v>
      </c>
      <c r="B26" s="293"/>
    </row>
    <row r="27" spans="1:2" ht="15" customHeight="1" x14ac:dyDescent="0.2">
      <c r="A27" s="293" t="s">
        <v>1</v>
      </c>
      <c r="B27" s="293"/>
    </row>
    <row r="28" spans="1:2" ht="15" customHeight="1" x14ac:dyDescent="0.2">
      <c r="A28" s="293">
        <v>2019</v>
      </c>
      <c r="B28" s="293"/>
    </row>
    <row r="29" spans="1:2" x14ac:dyDescent="0.2">
      <c r="A29" s="72"/>
      <c r="B29" s="73"/>
    </row>
    <row r="30" spans="1:2" ht="9" customHeight="1" x14ac:dyDescent="0.2">
      <c r="A30" s="44"/>
      <c r="B30" s="44"/>
    </row>
    <row r="31" spans="1:2" ht="15" customHeight="1" x14ac:dyDescent="0.2">
      <c r="A31" s="116" t="s">
        <v>125</v>
      </c>
      <c r="B31" s="139">
        <f>SUM(B32:B42)</f>
        <v>22703</v>
      </c>
    </row>
    <row r="32" spans="1:2" ht="15" customHeight="1" x14ac:dyDescent="0.2">
      <c r="A32" s="41" t="s">
        <v>226</v>
      </c>
      <c r="B32" s="45">
        <v>7247</v>
      </c>
    </row>
    <row r="33" spans="1:2" ht="15" customHeight="1" x14ac:dyDescent="0.2">
      <c r="A33" s="41" t="s">
        <v>211</v>
      </c>
      <c r="B33" s="45">
        <v>5802</v>
      </c>
    </row>
    <row r="34" spans="1:2" ht="15" customHeight="1" x14ac:dyDescent="0.2">
      <c r="A34" s="41" t="s">
        <v>221</v>
      </c>
      <c r="B34" s="45">
        <v>4100</v>
      </c>
    </row>
    <row r="35" spans="1:2" ht="15" customHeight="1" x14ac:dyDescent="0.2">
      <c r="A35" s="41" t="s">
        <v>223</v>
      </c>
      <c r="B35" s="45">
        <v>2383</v>
      </c>
    </row>
    <row r="36" spans="1:2" ht="15" customHeight="1" x14ac:dyDescent="0.2">
      <c r="A36" s="41" t="s">
        <v>222</v>
      </c>
      <c r="B36" s="45">
        <v>999</v>
      </c>
    </row>
    <row r="37" spans="1:2" ht="15" customHeight="1" x14ac:dyDescent="0.2">
      <c r="A37" s="41" t="s">
        <v>235</v>
      </c>
      <c r="B37" s="45">
        <v>603</v>
      </c>
    </row>
    <row r="38" spans="1:2" ht="15" customHeight="1" x14ac:dyDescent="0.2">
      <c r="A38" s="41" t="s">
        <v>227</v>
      </c>
      <c r="B38" s="45">
        <v>670</v>
      </c>
    </row>
    <row r="39" spans="1:2" ht="15" customHeight="1" x14ac:dyDescent="0.2">
      <c r="A39" s="41" t="s">
        <v>225</v>
      </c>
      <c r="B39" s="45">
        <v>292</v>
      </c>
    </row>
    <row r="40" spans="1:2" ht="15" customHeight="1" x14ac:dyDescent="0.2">
      <c r="A40" s="41" t="s">
        <v>228</v>
      </c>
      <c r="B40" s="45">
        <v>176</v>
      </c>
    </row>
    <row r="41" spans="1:2" ht="15" customHeight="1" x14ac:dyDescent="0.2">
      <c r="A41" s="41" t="s">
        <v>224</v>
      </c>
      <c r="B41" s="45">
        <v>134</v>
      </c>
    </row>
    <row r="42" spans="1:2" ht="15" customHeight="1" x14ac:dyDescent="0.2">
      <c r="A42" s="41" t="s">
        <v>321</v>
      </c>
      <c r="B42" s="45">
        <v>297</v>
      </c>
    </row>
    <row r="43" spans="1:2" ht="15" customHeight="1" x14ac:dyDescent="0.2">
      <c r="A43" s="201" t="s">
        <v>234</v>
      </c>
      <c r="B43" s="139">
        <v>32</v>
      </c>
    </row>
    <row r="44" spans="1:2" ht="9" customHeight="1" x14ac:dyDescent="0.2">
      <c r="A44" s="279"/>
      <c r="B44" s="116"/>
    </row>
    <row r="45" spans="1:2" s="19" customFormat="1" ht="15" customHeight="1" x14ac:dyDescent="0.2">
      <c r="A45" s="54" t="s">
        <v>129</v>
      </c>
      <c r="B45" s="55">
        <f>B31+B43</f>
        <v>22735</v>
      </c>
    </row>
    <row r="46" spans="1:2" x14ac:dyDescent="0.2">
      <c r="A46" s="44"/>
      <c r="B46" s="45"/>
    </row>
    <row r="47" spans="1:2" x14ac:dyDescent="0.2">
      <c r="A47" s="225" t="s">
        <v>251</v>
      </c>
      <c r="B47" s="31"/>
    </row>
    <row r="48" spans="1:2" x14ac:dyDescent="0.2">
      <c r="A48" s="225"/>
      <c r="B48" s="31"/>
    </row>
    <row r="49" spans="1:2" ht="15" customHeight="1" x14ac:dyDescent="0.2">
      <c r="A49" s="293" t="s">
        <v>12</v>
      </c>
      <c r="B49" s="293"/>
    </row>
    <row r="50" spans="1:2" ht="15" customHeight="1" x14ac:dyDescent="0.2">
      <c r="A50" s="293" t="s">
        <v>322</v>
      </c>
      <c r="B50" s="293"/>
    </row>
    <row r="51" spans="1:2" x14ac:dyDescent="0.2">
      <c r="A51" s="72"/>
      <c r="B51" s="73"/>
    </row>
    <row r="52" spans="1:2" ht="9" customHeight="1" x14ac:dyDescent="0.2">
      <c r="A52" s="44"/>
      <c r="B52" s="45"/>
    </row>
    <row r="53" spans="1:2" ht="15" customHeight="1" x14ac:dyDescent="0.2">
      <c r="A53" s="116" t="s">
        <v>125</v>
      </c>
      <c r="B53" s="139">
        <f>SUM(B54:B64)</f>
        <v>23352</v>
      </c>
    </row>
    <row r="54" spans="1:2" ht="15" customHeight="1" x14ac:dyDescent="0.2">
      <c r="A54" s="229" t="s">
        <v>226</v>
      </c>
      <c r="B54" s="200">
        <v>7378</v>
      </c>
    </row>
    <row r="55" spans="1:2" ht="15" customHeight="1" x14ac:dyDescent="0.2">
      <c r="A55" s="229" t="s">
        <v>323</v>
      </c>
      <c r="B55" s="200">
        <v>5965</v>
      </c>
    </row>
    <row r="56" spans="1:2" ht="15" customHeight="1" x14ac:dyDescent="0.2">
      <c r="A56" s="229" t="s">
        <v>225</v>
      </c>
      <c r="B56" s="200">
        <v>4132</v>
      </c>
    </row>
    <row r="57" spans="1:2" ht="15" customHeight="1" x14ac:dyDescent="0.2">
      <c r="A57" s="229" t="s">
        <v>211</v>
      </c>
      <c r="B57" s="200">
        <v>2578</v>
      </c>
    </row>
    <row r="58" spans="1:2" ht="15" customHeight="1" x14ac:dyDescent="0.2">
      <c r="A58" s="229" t="s">
        <v>223</v>
      </c>
      <c r="B58" s="200">
        <v>1022</v>
      </c>
    </row>
    <row r="59" spans="1:2" ht="15" customHeight="1" x14ac:dyDescent="0.2">
      <c r="A59" s="229" t="s">
        <v>222</v>
      </c>
      <c r="B59" s="200">
        <v>696</v>
      </c>
    </row>
    <row r="60" spans="1:2" ht="15" customHeight="1" x14ac:dyDescent="0.2">
      <c r="A60" s="229" t="s">
        <v>227</v>
      </c>
      <c r="B60" s="200">
        <v>624</v>
      </c>
    </row>
    <row r="61" spans="1:2" ht="15" customHeight="1" x14ac:dyDescent="0.2">
      <c r="A61" s="229" t="s">
        <v>235</v>
      </c>
      <c r="B61" s="200">
        <v>307</v>
      </c>
    </row>
    <row r="62" spans="1:2" ht="15" customHeight="1" x14ac:dyDescent="0.2">
      <c r="A62" s="229" t="s">
        <v>228</v>
      </c>
      <c r="B62" s="200">
        <v>199</v>
      </c>
    </row>
    <row r="63" spans="1:2" ht="15" customHeight="1" x14ac:dyDescent="0.2">
      <c r="A63" s="229" t="s">
        <v>224</v>
      </c>
      <c r="B63" s="200">
        <v>132</v>
      </c>
    </row>
    <row r="64" spans="1:2" ht="15" customHeight="1" x14ac:dyDescent="0.2">
      <c r="A64" s="229" t="s">
        <v>181</v>
      </c>
      <c r="B64" s="200">
        <v>319</v>
      </c>
    </row>
    <row r="65" spans="1:2" ht="15" customHeight="1" x14ac:dyDescent="0.2">
      <c r="A65" s="202" t="s">
        <v>234</v>
      </c>
      <c r="B65" s="139">
        <f>SUM(B66:B69)</f>
        <v>36</v>
      </c>
    </row>
    <row r="66" spans="1:2" ht="15" customHeight="1" x14ac:dyDescent="0.2">
      <c r="A66" s="199" t="s">
        <v>323</v>
      </c>
      <c r="B66" s="9">
        <v>20</v>
      </c>
    </row>
    <row r="67" spans="1:2" ht="15" customHeight="1" x14ac:dyDescent="0.2">
      <c r="A67" s="199" t="s">
        <v>225</v>
      </c>
      <c r="B67" s="9">
        <v>9</v>
      </c>
    </row>
    <row r="68" spans="1:2" ht="15" customHeight="1" x14ac:dyDescent="0.2">
      <c r="A68" s="199" t="s">
        <v>211</v>
      </c>
      <c r="B68" s="9">
        <v>6</v>
      </c>
    </row>
    <row r="69" spans="1:2" ht="15" customHeight="1" x14ac:dyDescent="0.2">
      <c r="A69" s="199" t="s">
        <v>222</v>
      </c>
      <c r="B69" s="9">
        <v>1</v>
      </c>
    </row>
    <row r="70" spans="1:2" ht="9" customHeight="1" x14ac:dyDescent="0.2">
      <c r="A70" s="279"/>
      <c r="B70" s="279"/>
    </row>
    <row r="71" spans="1:2" s="19" customFormat="1" ht="15" customHeight="1" x14ac:dyDescent="0.2">
      <c r="A71" s="54" t="s">
        <v>129</v>
      </c>
      <c r="B71" s="55">
        <f>B53+B65</f>
        <v>23388</v>
      </c>
    </row>
    <row r="72" spans="1:2" ht="12.75" customHeight="1" x14ac:dyDescent="0.2">
      <c r="B72" s="30"/>
    </row>
    <row r="73" spans="1:2" x14ac:dyDescent="0.2">
      <c r="A73" s="225" t="s">
        <v>264</v>
      </c>
      <c r="B73" s="30"/>
    </row>
    <row r="74" spans="1:2" x14ac:dyDescent="0.2">
      <c r="B74" s="30"/>
    </row>
    <row r="75" spans="1:2" x14ac:dyDescent="0.2">
      <c r="B75" s="30"/>
    </row>
    <row r="76" spans="1:2" x14ac:dyDescent="0.2">
      <c r="B76" s="30"/>
    </row>
    <row r="77" spans="1:2" x14ac:dyDescent="0.2">
      <c r="B77" s="30"/>
    </row>
    <row r="78" spans="1:2" x14ac:dyDescent="0.2">
      <c r="B78" s="30"/>
    </row>
    <row r="79" spans="1:2" x14ac:dyDescent="0.2">
      <c r="B79" s="30"/>
    </row>
    <row r="80" spans="1:2" x14ac:dyDescent="0.2">
      <c r="B80" s="30"/>
    </row>
    <row r="81" spans="2:2" x14ac:dyDescent="0.2">
      <c r="B81" s="30"/>
    </row>
    <row r="82" spans="2:2" x14ac:dyDescent="0.2">
      <c r="B82" s="30"/>
    </row>
    <row r="83" spans="2:2" x14ac:dyDescent="0.2">
      <c r="B83" s="30"/>
    </row>
    <row r="84" spans="2:2" x14ac:dyDescent="0.2">
      <c r="B84" s="30"/>
    </row>
    <row r="85" spans="2:2" x14ac:dyDescent="0.2">
      <c r="B85" s="30"/>
    </row>
    <row r="86" spans="2:2" x14ac:dyDescent="0.2">
      <c r="B86" s="30"/>
    </row>
    <row r="87" spans="2:2" x14ac:dyDescent="0.2">
      <c r="B87" s="30"/>
    </row>
    <row r="88" spans="2:2" x14ac:dyDescent="0.2">
      <c r="B88" s="30"/>
    </row>
    <row r="89" spans="2:2" x14ac:dyDescent="0.2">
      <c r="B89" s="30"/>
    </row>
    <row r="90" spans="2:2" x14ac:dyDescent="0.2">
      <c r="B90" s="30"/>
    </row>
    <row r="91" spans="2:2" x14ac:dyDescent="0.2">
      <c r="B91" s="30"/>
    </row>
    <row r="92" spans="2:2" x14ac:dyDescent="0.2">
      <c r="B92" s="30"/>
    </row>
    <row r="93" spans="2:2" x14ac:dyDescent="0.2">
      <c r="B93" s="30"/>
    </row>
    <row r="94" spans="2:2" x14ac:dyDescent="0.2">
      <c r="B94" s="30"/>
    </row>
    <row r="95" spans="2:2" x14ac:dyDescent="0.2">
      <c r="B95" s="30"/>
    </row>
    <row r="96" spans="2:2" x14ac:dyDescent="0.2">
      <c r="B96" s="30"/>
    </row>
    <row r="97" spans="2:2" x14ac:dyDescent="0.2">
      <c r="B97" s="30"/>
    </row>
    <row r="98" spans="2:2" x14ac:dyDescent="0.2">
      <c r="B98" s="30"/>
    </row>
    <row r="99" spans="2:2" x14ac:dyDescent="0.2">
      <c r="B99" s="30"/>
    </row>
    <row r="100" spans="2:2" x14ac:dyDescent="0.2">
      <c r="B100" s="30"/>
    </row>
  </sheetData>
  <mergeCells count="10">
    <mergeCell ref="A1:B1"/>
    <mergeCell ref="A50:B50"/>
    <mergeCell ref="A49:B49"/>
    <mergeCell ref="A2:B2"/>
    <mergeCell ref="A26:B26"/>
    <mergeCell ref="A27:B27"/>
    <mergeCell ref="A28:B28"/>
    <mergeCell ref="A13:B13"/>
    <mergeCell ref="A14:B14"/>
    <mergeCell ref="A15:B15"/>
  </mergeCells>
  <phoneticPr fontId="0" type="noConversion"/>
  <printOptions horizontalCentered="1"/>
  <pageMargins left="0.78740157480314965" right="0.78740157480314965" top="0.78740157480314965" bottom="0.78740157480314965" header="0" footer="0"/>
  <pageSetup scale="67" orientation="portrait"/>
  <headerFooter alignWithMargins="0"/>
  <ignoredErrors>
    <ignoredError sqref="B3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I17"/>
  <sheetViews>
    <sheetView workbookViewId="0">
      <selection sqref="A1:B1"/>
    </sheetView>
  </sheetViews>
  <sheetFormatPr baseColWidth="10" defaultColWidth="10.85546875" defaultRowHeight="12.75" x14ac:dyDescent="0.2"/>
  <cols>
    <col min="1" max="1" width="43.42578125" style="33" customWidth="1"/>
    <col min="2" max="3" width="11.28515625" style="33" customWidth="1"/>
    <col min="4" max="16384" width="10.85546875" style="33"/>
  </cols>
  <sheetData>
    <row r="1" spans="1:9" ht="15" customHeight="1" x14ac:dyDescent="0.2">
      <c r="A1" s="293" t="s">
        <v>12</v>
      </c>
      <c r="B1" s="293"/>
    </row>
    <row r="2" spans="1:9" ht="15" customHeight="1" x14ac:dyDescent="0.2">
      <c r="A2" s="293" t="s">
        <v>324</v>
      </c>
      <c r="B2" s="293"/>
      <c r="C2" s="34"/>
      <c r="D2" s="34"/>
    </row>
    <row r="3" spans="1:9" x14ac:dyDescent="0.2">
      <c r="A3" s="72"/>
      <c r="B3" s="72"/>
      <c r="C3" s="34"/>
      <c r="D3" s="34"/>
    </row>
    <row r="4" spans="1:9" ht="9" customHeight="1" x14ac:dyDescent="0.2">
      <c r="A4" s="32"/>
      <c r="B4" s="32"/>
      <c r="C4" s="32"/>
      <c r="D4" s="32"/>
    </row>
    <row r="5" spans="1:9" ht="15" customHeight="1" x14ac:dyDescent="0.2">
      <c r="A5" s="34" t="s">
        <v>19</v>
      </c>
      <c r="B5" s="34">
        <v>41</v>
      </c>
      <c r="C5" s="34"/>
      <c r="G5" s="35"/>
      <c r="H5" s="35"/>
      <c r="I5" s="35"/>
    </row>
    <row r="6" spans="1:9" ht="15" customHeight="1" x14ac:dyDescent="0.2">
      <c r="A6" s="34" t="s">
        <v>2</v>
      </c>
      <c r="B6" s="34">
        <f>SUM(B7:B8)</f>
        <v>92</v>
      </c>
      <c r="C6" s="34"/>
      <c r="G6" s="35"/>
      <c r="H6" s="35"/>
      <c r="I6" s="35"/>
    </row>
    <row r="7" spans="1:9" ht="15" customHeight="1" x14ac:dyDescent="0.2">
      <c r="A7" s="36" t="s">
        <v>119</v>
      </c>
      <c r="B7" s="33">
        <v>36</v>
      </c>
      <c r="G7" s="35"/>
      <c r="H7" s="35"/>
      <c r="I7" s="35"/>
    </row>
    <row r="8" spans="1:9" ht="15" customHeight="1" x14ac:dyDescent="0.2">
      <c r="A8" s="36" t="s">
        <v>3</v>
      </c>
      <c r="B8" s="33">
        <v>56</v>
      </c>
      <c r="G8" s="35"/>
      <c r="H8" s="35"/>
      <c r="I8" s="35"/>
    </row>
    <row r="9" spans="1:9" ht="15" customHeight="1" x14ac:dyDescent="0.2">
      <c r="A9" s="34" t="s">
        <v>17</v>
      </c>
      <c r="B9" s="34">
        <v>42</v>
      </c>
    </row>
    <row r="10" spans="1:9" s="42" customFormat="1" ht="15" customHeight="1" x14ac:dyDescent="0.2">
      <c r="A10" s="41" t="s">
        <v>18</v>
      </c>
      <c r="B10" s="42">
        <v>263</v>
      </c>
    </row>
    <row r="11" spans="1:9" ht="15" customHeight="1" x14ac:dyDescent="0.2">
      <c r="A11" s="38" t="s">
        <v>233</v>
      </c>
      <c r="B11" s="38">
        <v>129</v>
      </c>
      <c r="C11" s="37"/>
    </row>
    <row r="12" spans="1:9" ht="15" customHeight="1" x14ac:dyDescent="0.2">
      <c r="A12" s="197" t="s">
        <v>325</v>
      </c>
      <c r="B12" s="33">
        <v>234</v>
      </c>
      <c r="C12" s="37"/>
      <c r="D12" s="198"/>
    </row>
    <row r="13" spans="1:9" ht="15" customHeight="1" x14ac:dyDescent="0.2">
      <c r="A13" s="34" t="s">
        <v>212</v>
      </c>
      <c r="B13" s="34">
        <v>42</v>
      </c>
      <c r="C13" s="37"/>
    </row>
    <row r="14" spans="1:9" ht="15" customHeight="1" x14ac:dyDescent="0.2">
      <c r="A14" s="34" t="s">
        <v>118</v>
      </c>
      <c r="B14" s="34">
        <v>3</v>
      </c>
      <c r="C14" s="37"/>
    </row>
    <row r="15" spans="1:9" ht="9" customHeight="1" x14ac:dyDescent="0.2">
      <c r="A15" s="74"/>
      <c r="B15" s="74"/>
    </row>
    <row r="17" spans="1:1" x14ac:dyDescent="0.2">
      <c r="A17" s="225" t="s">
        <v>253</v>
      </c>
    </row>
  </sheetData>
  <mergeCells count="2">
    <mergeCell ref="A2:B2"/>
    <mergeCell ref="A1:B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  <ignoredErrors>
    <ignoredError sqref="B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C24"/>
  <sheetViews>
    <sheetView workbookViewId="0">
      <selection sqref="A1:C1"/>
    </sheetView>
  </sheetViews>
  <sheetFormatPr baseColWidth="10" defaultRowHeight="12.75" x14ac:dyDescent="0.2"/>
  <cols>
    <col min="1" max="1" width="27.42578125" customWidth="1"/>
    <col min="2" max="2" width="12.140625" customWidth="1"/>
    <col min="3" max="3" width="11.85546875" customWidth="1"/>
  </cols>
  <sheetData>
    <row r="1" spans="1:3" s="33" customFormat="1" ht="15" customHeight="1" x14ac:dyDescent="0.2">
      <c r="A1" s="293" t="s">
        <v>12</v>
      </c>
      <c r="B1" s="293"/>
      <c r="C1" s="293"/>
    </row>
    <row r="2" spans="1:3" s="33" customFormat="1" ht="15" customHeight="1" x14ac:dyDescent="0.2">
      <c r="A2" s="293" t="s">
        <v>326</v>
      </c>
      <c r="B2" s="293"/>
      <c r="C2" s="293"/>
    </row>
    <row r="3" spans="1:3" s="33" customFormat="1" x14ac:dyDescent="0.2">
      <c r="A3" s="32"/>
      <c r="B3" s="32"/>
      <c r="C3" s="32"/>
    </row>
    <row r="4" spans="1:3" s="33" customFormat="1" ht="15" customHeight="1" x14ac:dyDescent="0.2">
      <c r="A4" s="75"/>
      <c r="B4" s="76" t="s">
        <v>20</v>
      </c>
      <c r="C4" s="76" t="s">
        <v>21</v>
      </c>
    </row>
    <row r="5" spans="1:3" s="33" customFormat="1" ht="9" customHeight="1" x14ac:dyDescent="0.2">
      <c r="A5" s="37"/>
      <c r="B5" s="37"/>
    </row>
    <row r="6" spans="1:3" s="33" customFormat="1" ht="15" customHeight="1" x14ac:dyDescent="0.2">
      <c r="A6" s="257" t="s">
        <v>300</v>
      </c>
      <c r="B6" s="46">
        <v>122</v>
      </c>
      <c r="C6" s="39">
        <v>9442</v>
      </c>
    </row>
    <row r="7" spans="1:3" s="33" customFormat="1" ht="15" customHeight="1" x14ac:dyDescent="0.2">
      <c r="A7" s="257" t="s">
        <v>135</v>
      </c>
      <c r="B7" s="46">
        <v>1094</v>
      </c>
      <c r="C7" s="39">
        <v>53312</v>
      </c>
    </row>
    <row r="8" spans="1:3" s="33" customFormat="1" ht="15" customHeight="1" x14ac:dyDescent="0.2">
      <c r="A8" s="257" t="s">
        <v>301</v>
      </c>
      <c r="B8" s="46">
        <v>64</v>
      </c>
      <c r="C8" s="39">
        <v>25188</v>
      </c>
    </row>
    <row r="9" spans="1:3" s="33" customFormat="1" ht="15" customHeight="1" x14ac:dyDescent="0.2">
      <c r="A9" s="257" t="s">
        <v>136</v>
      </c>
      <c r="B9" s="46">
        <v>5253</v>
      </c>
      <c r="C9" s="39">
        <v>302397</v>
      </c>
    </row>
    <row r="10" spans="1:3" s="33" customFormat="1" ht="15" customHeight="1" x14ac:dyDescent="0.2">
      <c r="A10" s="257" t="s">
        <v>213</v>
      </c>
      <c r="B10" s="46">
        <v>1086</v>
      </c>
      <c r="C10" s="39">
        <v>24961</v>
      </c>
    </row>
    <row r="11" spans="1:3" s="33" customFormat="1" ht="15" customHeight="1" x14ac:dyDescent="0.2">
      <c r="A11" s="257" t="s">
        <v>302</v>
      </c>
      <c r="B11" s="46">
        <v>56</v>
      </c>
      <c r="C11" s="39">
        <v>4839</v>
      </c>
    </row>
    <row r="12" spans="1:3" s="33" customFormat="1" ht="15" customHeight="1" x14ac:dyDescent="0.2">
      <c r="A12" s="257" t="s">
        <v>303</v>
      </c>
      <c r="B12" s="46">
        <v>673</v>
      </c>
      <c r="C12" s="39">
        <v>16177</v>
      </c>
    </row>
    <row r="13" spans="1:3" s="33" customFormat="1" ht="15" customHeight="1" x14ac:dyDescent="0.2">
      <c r="A13" s="257" t="s">
        <v>304</v>
      </c>
      <c r="B13" s="46">
        <v>113</v>
      </c>
      <c r="C13" s="39">
        <v>6402</v>
      </c>
    </row>
    <row r="14" spans="1:3" s="33" customFormat="1" ht="15" customHeight="1" x14ac:dyDescent="0.2">
      <c r="A14" s="257" t="s">
        <v>305</v>
      </c>
      <c r="B14" s="46">
        <v>152</v>
      </c>
      <c r="C14" s="39">
        <v>26945</v>
      </c>
    </row>
    <row r="15" spans="1:3" s="33" customFormat="1" ht="15" customHeight="1" x14ac:dyDescent="0.2">
      <c r="A15" s="257" t="s">
        <v>306</v>
      </c>
      <c r="B15" s="46">
        <v>92</v>
      </c>
      <c r="C15" s="46">
        <v>484820</v>
      </c>
    </row>
    <row r="16" spans="1:3" s="33" customFormat="1" ht="15" customHeight="1" x14ac:dyDescent="0.2">
      <c r="A16" s="257" t="s">
        <v>0</v>
      </c>
      <c r="B16" s="46">
        <v>380</v>
      </c>
      <c r="C16" s="46">
        <v>27032</v>
      </c>
    </row>
    <row r="17" spans="1:3" s="33" customFormat="1" ht="15" customHeight="1" x14ac:dyDescent="0.2">
      <c r="A17" s="257" t="s">
        <v>307</v>
      </c>
      <c r="B17" s="46">
        <v>292</v>
      </c>
      <c r="C17" s="46">
        <v>9218</v>
      </c>
    </row>
    <row r="18" spans="1:3" s="33" customFormat="1" ht="15" customHeight="1" x14ac:dyDescent="0.2">
      <c r="A18" s="257" t="s">
        <v>308</v>
      </c>
      <c r="B18" s="46">
        <v>31</v>
      </c>
      <c r="C18" s="46">
        <v>2259</v>
      </c>
    </row>
    <row r="19" spans="1:3" s="33" customFormat="1" ht="15" customHeight="1" x14ac:dyDescent="0.2">
      <c r="A19" s="257" t="s">
        <v>134</v>
      </c>
      <c r="B19" s="46">
        <v>1094</v>
      </c>
      <c r="C19" s="46">
        <v>19469</v>
      </c>
    </row>
    <row r="20" spans="1:3" s="33" customFormat="1" ht="15" customHeight="1" x14ac:dyDescent="0.2">
      <c r="A20" s="258" t="s">
        <v>214</v>
      </c>
      <c r="B20" s="178">
        <v>437</v>
      </c>
      <c r="C20" s="46">
        <v>37539</v>
      </c>
    </row>
    <row r="21" spans="1:3" s="33" customFormat="1" ht="9" customHeight="1" x14ac:dyDescent="0.2">
      <c r="A21" s="37"/>
      <c r="B21" s="46"/>
      <c r="C21" s="46"/>
    </row>
    <row r="22" spans="1:3" s="58" customFormat="1" ht="15" customHeight="1" x14ac:dyDescent="0.2">
      <c r="A22" s="54" t="s">
        <v>129</v>
      </c>
      <c r="B22" s="55">
        <f>SUM(B6:B20)</f>
        <v>10939</v>
      </c>
      <c r="C22" s="55">
        <f>SUM(C6:C20)</f>
        <v>1050000</v>
      </c>
    </row>
    <row r="23" spans="1:3" s="33" customFormat="1" ht="15" customHeight="1" x14ac:dyDescent="0.2">
      <c r="A23" s="37"/>
      <c r="B23" s="37"/>
    </row>
    <row r="24" spans="1:3" s="33" customFormat="1" ht="15" customHeight="1" x14ac:dyDescent="0.2">
      <c r="A24" s="225" t="s">
        <v>254</v>
      </c>
    </row>
  </sheetData>
  <mergeCells count="2">
    <mergeCell ref="A2:C2"/>
    <mergeCell ref="A1:C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24"/>
  <sheetViews>
    <sheetView workbookViewId="0">
      <selection sqref="A1:B1"/>
    </sheetView>
  </sheetViews>
  <sheetFormatPr baseColWidth="10" defaultColWidth="10.85546875" defaultRowHeight="12.75" x14ac:dyDescent="0.2"/>
  <cols>
    <col min="1" max="1" width="51.140625" style="33" customWidth="1"/>
    <col min="2" max="2" width="13.85546875" style="33" customWidth="1"/>
    <col min="3" max="16384" width="10.85546875" style="33"/>
  </cols>
  <sheetData>
    <row r="1" spans="1:2" ht="15" customHeight="1" x14ac:dyDescent="0.2">
      <c r="A1" s="293" t="s">
        <v>12</v>
      </c>
      <c r="B1" s="293"/>
    </row>
    <row r="2" spans="1:2" ht="15" customHeight="1" x14ac:dyDescent="0.2">
      <c r="A2" s="293" t="s">
        <v>327</v>
      </c>
      <c r="B2" s="293"/>
    </row>
    <row r="3" spans="1:2" x14ac:dyDescent="0.2">
      <c r="A3" s="77"/>
      <c r="B3" s="77"/>
    </row>
    <row r="4" spans="1:2" ht="15" customHeight="1" x14ac:dyDescent="0.2">
      <c r="A4" s="80" t="s">
        <v>7</v>
      </c>
      <c r="B4" s="81" t="s">
        <v>137</v>
      </c>
    </row>
    <row r="5" spans="1:2" ht="9" customHeight="1" x14ac:dyDescent="0.2">
      <c r="A5" s="78"/>
      <c r="B5" s="78"/>
    </row>
    <row r="6" spans="1:2" ht="15" customHeight="1" x14ac:dyDescent="0.2">
      <c r="A6" s="259" t="s">
        <v>8</v>
      </c>
      <c r="B6" s="79">
        <v>807</v>
      </c>
    </row>
    <row r="7" spans="1:2" ht="15" customHeight="1" x14ac:dyDescent="0.2">
      <c r="A7" s="259" t="s">
        <v>9</v>
      </c>
      <c r="B7" s="79">
        <v>2229</v>
      </c>
    </row>
    <row r="8" spans="1:2" ht="15" customHeight="1" x14ac:dyDescent="0.2">
      <c r="A8" s="259" t="s">
        <v>155</v>
      </c>
      <c r="B8" s="79">
        <v>1317</v>
      </c>
    </row>
    <row r="9" spans="1:2" ht="15" customHeight="1" x14ac:dyDescent="0.2">
      <c r="A9" s="259" t="s">
        <v>104</v>
      </c>
      <c r="B9" s="79">
        <v>502</v>
      </c>
    </row>
    <row r="10" spans="1:2" ht="15" customHeight="1" x14ac:dyDescent="0.2">
      <c r="A10" s="259" t="s">
        <v>157</v>
      </c>
      <c r="B10" s="79">
        <v>22</v>
      </c>
    </row>
    <row r="11" spans="1:2" ht="15" customHeight="1" x14ac:dyDescent="0.2">
      <c r="A11" s="259" t="s">
        <v>126</v>
      </c>
      <c r="B11" s="79">
        <v>4</v>
      </c>
    </row>
    <row r="12" spans="1:2" ht="15" customHeight="1" x14ac:dyDescent="0.2">
      <c r="A12" s="259" t="s">
        <v>127</v>
      </c>
      <c r="B12" s="79">
        <v>5</v>
      </c>
    </row>
    <row r="13" spans="1:2" ht="15" customHeight="1" x14ac:dyDescent="0.2">
      <c r="A13" s="259" t="s">
        <v>6</v>
      </c>
      <c r="B13" s="79">
        <v>57</v>
      </c>
    </row>
    <row r="14" spans="1:2" ht="9" customHeight="1" x14ac:dyDescent="0.2"/>
    <row r="15" spans="1:2" ht="15" customHeight="1" x14ac:dyDescent="0.2">
      <c r="A15" s="82" t="s">
        <v>129</v>
      </c>
      <c r="B15" s="83">
        <f>SUM(B6:B13)</f>
        <v>4943</v>
      </c>
    </row>
    <row r="17" spans="1:2" x14ac:dyDescent="0.2">
      <c r="A17" s="225" t="s">
        <v>255</v>
      </c>
      <c r="B17" s="231"/>
    </row>
    <row r="18" spans="1:2" x14ac:dyDescent="0.2">
      <c r="A18" s="78"/>
      <c r="B18" s="231"/>
    </row>
    <row r="19" spans="1:2" x14ac:dyDescent="0.2">
      <c r="A19" s="78"/>
      <c r="B19" s="231"/>
    </row>
    <row r="20" spans="1:2" x14ac:dyDescent="0.2">
      <c r="A20" s="78"/>
      <c r="B20" s="231"/>
    </row>
    <row r="21" spans="1:2" x14ac:dyDescent="0.2">
      <c r="A21" s="78"/>
      <c r="B21" s="231"/>
    </row>
    <row r="22" spans="1:2" x14ac:dyDescent="0.2">
      <c r="A22" s="78"/>
      <c r="B22" s="231"/>
    </row>
    <row r="23" spans="1:2" x14ac:dyDescent="0.2">
      <c r="A23" s="78"/>
      <c r="B23" s="231"/>
    </row>
    <row r="24" spans="1:2" x14ac:dyDescent="0.2">
      <c r="A24" s="78"/>
      <c r="B24" s="231"/>
    </row>
  </sheetData>
  <mergeCells count="2">
    <mergeCell ref="A2:B2"/>
    <mergeCell ref="A1:B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13"/>
  <sheetViews>
    <sheetView workbookViewId="0">
      <selection sqref="A1:B1"/>
    </sheetView>
  </sheetViews>
  <sheetFormatPr baseColWidth="10" defaultRowHeight="12.75" x14ac:dyDescent="0.2"/>
  <cols>
    <col min="1" max="1" width="48" customWidth="1"/>
    <col min="2" max="2" width="11.42578125" style="27" customWidth="1"/>
  </cols>
  <sheetData>
    <row r="1" spans="1:2" ht="15" customHeight="1" x14ac:dyDescent="0.2">
      <c r="A1" s="293" t="s">
        <v>12</v>
      </c>
      <c r="B1" s="293"/>
    </row>
    <row r="2" spans="1:2" ht="15" customHeight="1" x14ac:dyDescent="0.2">
      <c r="A2" s="293" t="s">
        <v>328</v>
      </c>
      <c r="B2" s="293"/>
    </row>
    <row r="3" spans="1:2" x14ac:dyDescent="0.2">
      <c r="A3" s="33"/>
      <c r="B3" s="33"/>
    </row>
    <row r="4" spans="1:2" ht="15" customHeight="1" x14ac:dyDescent="0.2">
      <c r="A4" s="90" t="s">
        <v>7</v>
      </c>
      <c r="B4" s="91" t="s">
        <v>10</v>
      </c>
    </row>
    <row r="5" spans="1:2" ht="9" customHeight="1" x14ac:dyDescent="0.2">
      <c r="A5" s="84"/>
      <c r="B5" s="85"/>
    </row>
    <row r="6" spans="1:2" ht="15" customHeight="1" x14ac:dyDescent="0.2">
      <c r="A6" s="259" t="s">
        <v>8</v>
      </c>
      <c r="B6" s="79">
        <v>2203</v>
      </c>
    </row>
    <row r="7" spans="1:2" ht="15" customHeight="1" x14ac:dyDescent="0.2">
      <c r="A7" s="259" t="s">
        <v>9</v>
      </c>
      <c r="B7" s="79">
        <v>2997</v>
      </c>
    </row>
    <row r="8" spans="1:2" ht="15" customHeight="1" x14ac:dyDescent="0.2">
      <c r="A8" s="260" t="s">
        <v>309</v>
      </c>
      <c r="B8" s="79">
        <v>2370</v>
      </c>
    </row>
    <row r="9" spans="1:2" ht="15" customHeight="1" x14ac:dyDescent="0.2">
      <c r="A9" s="261" t="s">
        <v>6</v>
      </c>
      <c r="B9" s="79">
        <v>6</v>
      </c>
    </row>
    <row r="10" spans="1:2" ht="9" customHeight="1" x14ac:dyDescent="0.2">
      <c r="A10" s="86"/>
      <c r="B10" s="87"/>
    </row>
    <row r="11" spans="1:2" ht="15" customHeight="1" x14ac:dyDescent="0.2">
      <c r="A11" s="88" t="s">
        <v>129</v>
      </c>
      <c r="B11" s="89">
        <f>SUM(B6:B9)</f>
        <v>7576</v>
      </c>
    </row>
    <row r="13" spans="1:2" x14ac:dyDescent="0.2">
      <c r="A13" s="225" t="s">
        <v>290</v>
      </c>
    </row>
  </sheetData>
  <mergeCells count="2">
    <mergeCell ref="A2:B2"/>
    <mergeCell ref="A1:B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G20"/>
  <sheetViews>
    <sheetView zoomScaleNormal="100" workbookViewId="0">
      <selection sqref="A1:C1"/>
    </sheetView>
  </sheetViews>
  <sheetFormatPr baseColWidth="10" defaultRowHeight="12.75" x14ac:dyDescent="0.2"/>
  <cols>
    <col min="1" max="1" width="43.85546875" customWidth="1"/>
    <col min="2" max="3" width="13" customWidth="1"/>
    <col min="4" max="4" width="25.42578125" customWidth="1"/>
  </cols>
  <sheetData>
    <row r="1" spans="1:7" ht="15" customHeight="1" x14ac:dyDescent="0.2">
      <c r="A1" s="293" t="s">
        <v>12</v>
      </c>
      <c r="B1" s="293"/>
      <c r="C1" s="293"/>
    </row>
    <row r="2" spans="1:7" ht="36" customHeight="1" x14ac:dyDescent="0.2">
      <c r="A2" s="295" t="s">
        <v>265</v>
      </c>
      <c r="B2" s="295"/>
      <c r="C2" s="295"/>
    </row>
    <row r="3" spans="1:7" ht="15" customHeight="1" x14ac:dyDescent="0.2">
      <c r="A3" s="293">
        <v>2019</v>
      </c>
      <c r="B3" s="293"/>
      <c r="C3" s="293"/>
    </row>
    <row r="4" spans="1:7" x14ac:dyDescent="0.2">
      <c r="A4" s="37"/>
      <c r="B4" s="37"/>
      <c r="C4" s="33"/>
    </row>
    <row r="5" spans="1:7" ht="15" customHeight="1" x14ac:dyDescent="0.2">
      <c r="A5" s="109" t="s">
        <v>131</v>
      </c>
      <c r="B5" s="108" t="s">
        <v>132</v>
      </c>
      <c r="C5" s="108" t="s">
        <v>133</v>
      </c>
    </row>
    <row r="6" spans="1:7" ht="9" customHeight="1" x14ac:dyDescent="0.2">
      <c r="A6" s="37"/>
      <c r="B6" s="37"/>
      <c r="C6" s="33"/>
    </row>
    <row r="7" spans="1:7" ht="15" customHeight="1" x14ac:dyDescent="0.2">
      <c r="A7" s="52" t="s">
        <v>329</v>
      </c>
      <c r="B7" s="45">
        <v>688</v>
      </c>
      <c r="C7" s="45">
        <v>241654</v>
      </c>
      <c r="G7" s="12"/>
    </row>
    <row r="8" spans="1:7" ht="15" customHeight="1" x14ac:dyDescent="0.2">
      <c r="A8" s="52" t="s">
        <v>330</v>
      </c>
      <c r="B8" s="45">
        <v>1031</v>
      </c>
      <c r="C8" s="45">
        <v>118590</v>
      </c>
      <c r="E8" s="12"/>
      <c r="G8" s="12"/>
    </row>
    <row r="9" spans="1:7" ht="15" customHeight="1" x14ac:dyDescent="0.2">
      <c r="A9" s="52" t="s">
        <v>331</v>
      </c>
      <c r="B9" s="45">
        <v>373</v>
      </c>
      <c r="C9" s="45">
        <v>56235</v>
      </c>
      <c r="G9" s="12"/>
    </row>
    <row r="10" spans="1:7" ht="15" customHeight="1" x14ac:dyDescent="0.2">
      <c r="A10" s="52" t="s">
        <v>332</v>
      </c>
      <c r="B10" s="45">
        <v>3361</v>
      </c>
      <c r="C10" s="45">
        <v>66551</v>
      </c>
      <c r="E10" s="12"/>
      <c r="G10" s="12"/>
    </row>
    <row r="11" spans="1:7" ht="15" customHeight="1" x14ac:dyDescent="0.2">
      <c r="A11" s="52" t="s">
        <v>351</v>
      </c>
      <c r="B11" s="45">
        <v>63</v>
      </c>
      <c r="C11" s="45">
        <v>1270771</v>
      </c>
      <c r="G11" s="12"/>
    </row>
    <row r="12" spans="1:7" ht="15" customHeight="1" x14ac:dyDescent="0.2">
      <c r="A12" s="52" t="s">
        <v>352</v>
      </c>
      <c r="B12" s="287">
        <v>1658</v>
      </c>
      <c r="C12" s="287">
        <v>184679</v>
      </c>
      <c r="G12" s="12"/>
    </row>
    <row r="13" spans="1:7" ht="15" customHeight="1" x14ac:dyDescent="0.2">
      <c r="A13" s="52" t="s">
        <v>134</v>
      </c>
      <c r="B13" s="45">
        <v>1545</v>
      </c>
      <c r="C13" s="45">
        <v>30523</v>
      </c>
      <c r="G13" s="12"/>
    </row>
    <row r="14" spans="1:7" ht="15" customHeight="1" x14ac:dyDescent="0.2">
      <c r="A14" s="52" t="s">
        <v>333</v>
      </c>
      <c r="B14" s="287">
        <v>442</v>
      </c>
      <c r="C14" s="287">
        <v>40240</v>
      </c>
      <c r="E14" s="12"/>
      <c r="G14" s="12"/>
    </row>
    <row r="15" spans="1:7" ht="15" customHeight="1" x14ac:dyDescent="0.2">
      <c r="A15" s="36" t="s">
        <v>136</v>
      </c>
      <c r="B15" s="287">
        <v>150</v>
      </c>
      <c r="C15" s="287">
        <v>3701</v>
      </c>
      <c r="G15" s="12"/>
    </row>
    <row r="16" spans="1:7" ht="15" customHeight="1" x14ac:dyDescent="0.2">
      <c r="A16" s="52" t="s">
        <v>353</v>
      </c>
      <c r="B16" s="184">
        <v>5164</v>
      </c>
      <c r="C16" s="184">
        <v>413097</v>
      </c>
      <c r="E16" s="12"/>
      <c r="G16" s="12"/>
    </row>
    <row r="17" spans="1:7" ht="9" customHeight="1" x14ac:dyDescent="0.2">
      <c r="A17" s="33"/>
      <c r="B17" s="39"/>
      <c r="C17" s="39"/>
      <c r="G17" s="12"/>
    </row>
    <row r="18" spans="1:7" ht="15" customHeight="1" x14ac:dyDescent="0.2">
      <c r="A18" s="56" t="s">
        <v>129</v>
      </c>
      <c r="B18" s="57">
        <f>SUM(B7:B16)</f>
        <v>14475</v>
      </c>
      <c r="C18" s="57">
        <f>SUM(C7:C16)</f>
        <v>2426041</v>
      </c>
    </row>
    <row r="20" spans="1:7" x14ac:dyDescent="0.2">
      <c r="A20" s="225" t="s">
        <v>256</v>
      </c>
    </row>
  </sheetData>
  <mergeCells count="3">
    <mergeCell ref="A2:C2"/>
    <mergeCell ref="A3:C3"/>
    <mergeCell ref="A1:C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D42"/>
  <sheetViews>
    <sheetView workbookViewId="0">
      <selection sqref="A1:D1"/>
    </sheetView>
  </sheetViews>
  <sheetFormatPr baseColWidth="10" defaultRowHeight="12.75" x14ac:dyDescent="0.2"/>
  <cols>
    <col min="1" max="1" width="94.7109375" customWidth="1"/>
  </cols>
  <sheetData>
    <row r="1" spans="1:4" ht="15" customHeight="1" x14ac:dyDescent="0.2">
      <c r="A1" s="296" t="s">
        <v>12</v>
      </c>
      <c r="B1" s="296"/>
      <c r="C1" s="296"/>
      <c r="D1" s="296"/>
    </row>
    <row r="2" spans="1:4" ht="15" customHeight="1" x14ac:dyDescent="0.2">
      <c r="A2" s="297" t="s">
        <v>334</v>
      </c>
      <c r="B2" s="297"/>
      <c r="C2" s="297"/>
      <c r="D2" s="297"/>
    </row>
    <row r="3" spans="1:4" ht="15" customHeight="1" x14ac:dyDescent="0.2">
      <c r="A3" s="23"/>
      <c r="B3" s="29"/>
      <c r="C3" s="222"/>
      <c r="D3" s="222"/>
    </row>
    <row r="4" spans="1:4" ht="15" customHeight="1" x14ac:dyDescent="0.2">
      <c r="A4" s="298" t="s">
        <v>16</v>
      </c>
      <c r="B4" s="298" t="s">
        <v>10</v>
      </c>
      <c r="C4" s="194" t="s">
        <v>230</v>
      </c>
      <c r="D4" s="195"/>
    </row>
    <row r="5" spans="1:4" ht="15" customHeight="1" x14ac:dyDescent="0.2">
      <c r="A5" s="298"/>
      <c r="B5" s="298"/>
      <c r="C5" s="206" t="s">
        <v>137</v>
      </c>
      <c r="D5" s="206" t="s">
        <v>176</v>
      </c>
    </row>
    <row r="6" spans="1:4" ht="9" customHeight="1" x14ac:dyDescent="0.2">
      <c r="A6" s="28"/>
      <c r="B6" s="43"/>
      <c r="C6" s="14"/>
      <c r="D6" s="15"/>
    </row>
    <row r="7" spans="1:4" ht="15" customHeight="1" x14ac:dyDescent="0.2">
      <c r="A7" s="111" t="s">
        <v>167</v>
      </c>
      <c r="B7" s="190">
        <f>SUM(B8:B10)</f>
        <v>2532</v>
      </c>
      <c r="C7" s="190">
        <f>SUM(C8:C10)</f>
        <v>13665</v>
      </c>
      <c r="D7" s="190">
        <f>SUM(D8:D10)</f>
        <v>13995</v>
      </c>
    </row>
    <row r="8" spans="1:4" ht="15" customHeight="1" x14ac:dyDescent="0.2">
      <c r="A8" s="189" t="s">
        <v>141</v>
      </c>
      <c r="B8" s="165">
        <v>1866</v>
      </c>
      <c r="C8" s="113">
        <v>9850</v>
      </c>
      <c r="D8" s="165">
        <v>12166</v>
      </c>
    </row>
    <row r="9" spans="1:4" ht="15" customHeight="1" x14ac:dyDescent="0.2">
      <c r="A9" s="183" t="s">
        <v>26</v>
      </c>
      <c r="B9" s="165">
        <v>559</v>
      </c>
      <c r="C9" s="113">
        <v>3307</v>
      </c>
      <c r="D9" s="165">
        <v>1829</v>
      </c>
    </row>
    <row r="10" spans="1:4" ht="15" customHeight="1" x14ac:dyDescent="0.2">
      <c r="A10" s="183" t="s">
        <v>15</v>
      </c>
      <c r="B10" s="165">
        <v>107</v>
      </c>
      <c r="C10" s="113">
        <v>508</v>
      </c>
      <c r="D10" s="165"/>
    </row>
    <row r="11" spans="1:4" ht="15" customHeight="1" x14ac:dyDescent="0.2">
      <c r="A11" s="114" t="s">
        <v>245</v>
      </c>
      <c r="B11" s="115"/>
      <c r="C11" s="193">
        <v>31851</v>
      </c>
      <c r="D11" s="115"/>
    </row>
    <row r="12" spans="1:4" ht="15" customHeight="1" x14ac:dyDescent="0.2">
      <c r="A12" s="119" t="s">
        <v>168</v>
      </c>
      <c r="B12" s="220"/>
      <c r="C12" s="165">
        <v>9810</v>
      </c>
      <c r="D12" s="165"/>
    </row>
    <row r="13" spans="1:4" ht="15" customHeight="1" x14ac:dyDescent="0.2">
      <c r="A13" s="119" t="s">
        <v>138</v>
      </c>
      <c r="B13" s="221"/>
      <c r="C13" s="165">
        <v>17307</v>
      </c>
      <c r="D13" s="165"/>
    </row>
    <row r="14" spans="1:4" ht="15" customHeight="1" x14ac:dyDescent="0.2">
      <c r="A14" s="119" t="s">
        <v>13</v>
      </c>
      <c r="B14" s="221"/>
      <c r="C14" s="165">
        <v>1635</v>
      </c>
      <c r="D14" s="165"/>
    </row>
    <row r="15" spans="1:4" ht="15" customHeight="1" x14ac:dyDescent="0.2">
      <c r="A15" s="119" t="s">
        <v>266</v>
      </c>
      <c r="B15" s="221"/>
      <c r="C15" s="165">
        <v>774</v>
      </c>
      <c r="D15" s="165"/>
    </row>
    <row r="16" spans="1:4" ht="15" customHeight="1" x14ac:dyDescent="0.2">
      <c r="A16" s="119" t="s">
        <v>229</v>
      </c>
      <c r="B16" s="221"/>
      <c r="C16" s="165">
        <v>2304</v>
      </c>
      <c r="D16" s="165"/>
    </row>
    <row r="17" spans="1:4" ht="15" customHeight="1" x14ac:dyDescent="0.2">
      <c r="A17" s="119" t="s">
        <v>310</v>
      </c>
      <c r="B17" s="221"/>
      <c r="C17" s="165">
        <v>21</v>
      </c>
      <c r="D17" s="165"/>
    </row>
    <row r="18" spans="1:4" ht="15" customHeight="1" x14ac:dyDescent="0.2">
      <c r="A18" s="114" t="s">
        <v>246</v>
      </c>
      <c r="B18" s="115"/>
      <c r="C18" s="190">
        <f>SUM(C19:C21)</f>
        <v>162</v>
      </c>
      <c r="D18" s="115"/>
    </row>
    <row r="19" spans="1:4" ht="15" customHeight="1" x14ac:dyDescent="0.2">
      <c r="A19" s="119" t="s">
        <v>70</v>
      </c>
      <c r="B19" s="165"/>
      <c r="C19" s="165">
        <v>17</v>
      </c>
      <c r="D19" s="165"/>
    </row>
    <row r="20" spans="1:4" ht="15" customHeight="1" x14ac:dyDescent="0.2">
      <c r="A20" s="119" t="s">
        <v>71</v>
      </c>
      <c r="B20" s="165"/>
      <c r="C20" s="165">
        <v>16</v>
      </c>
      <c r="D20" s="165"/>
    </row>
    <row r="21" spans="1:4" ht="15" customHeight="1" x14ac:dyDescent="0.2">
      <c r="A21" s="119" t="s">
        <v>177</v>
      </c>
      <c r="B21" s="165"/>
      <c r="C21" s="165">
        <v>129</v>
      </c>
      <c r="D21" s="165"/>
    </row>
    <row r="22" spans="1:4" x14ac:dyDescent="0.2">
      <c r="A22" s="119"/>
      <c r="B22" s="112"/>
      <c r="C22" s="165"/>
      <c r="D22" s="112"/>
    </row>
    <row r="23" spans="1:4" ht="15" customHeight="1" x14ac:dyDescent="0.2">
      <c r="A23" s="206" t="s">
        <v>16</v>
      </c>
      <c r="B23" s="298" t="s">
        <v>169</v>
      </c>
      <c r="C23" s="298"/>
      <c r="D23" s="298"/>
    </row>
    <row r="24" spans="1:4" ht="9" customHeight="1" x14ac:dyDescent="0.2">
      <c r="A24" s="15"/>
      <c r="B24" s="14"/>
      <c r="C24" s="15"/>
      <c r="D24" s="222"/>
    </row>
    <row r="25" spans="1:4" ht="15" customHeight="1" x14ac:dyDescent="0.2">
      <c r="A25" s="116" t="s">
        <v>139</v>
      </c>
      <c r="B25" s="117"/>
      <c r="C25" s="190">
        <f>SUM(C26:C34)</f>
        <v>998</v>
      </c>
      <c r="D25" s="139"/>
    </row>
    <row r="26" spans="1:4" ht="15" customHeight="1" x14ac:dyDescent="0.2">
      <c r="A26" s="119" t="s">
        <v>140</v>
      </c>
      <c r="B26" s="288"/>
      <c r="C26" s="113">
        <f>SUM(B27:B31)</f>
        <v>202</v>
      </c>
      <c r="D26" s="117"/>
    </row>
    <row r="27" spans="1:4" ht="15" customHeight="1" x14ac:dyDescent="0.2">
      <c r="A27" s="191" t="s">
        <v>311</v>
      </c>
      <c r="B27" s="113">
        <v>3</v>
      </c>
      <c r="C27" s="288"/>
      <c r="D27" s="223"/>
    </row>
    <row r="28" spans="1:4" ht="15" customHeight="1" x14ac:dyDescent="0.2">
      <c r="A28" s="191" t="s">
        <v>119</v>
      </c>
      <c r="B28" s="113">
        <v>26</v>
      </c>
      <c r="C28" s="221"/>
      <c r="D28" s="223"/>
    </row>
    <row r="29" spans="1:4" ht="15" customHeight="1" x14ac:dyDescent="0.2">
      <c r="A29" s="191" t="s">
        <v>3</v>
      </c>
      <c r="B29" s="113">
        <v>14</v>
      </c>
      <c r="C29" s="221"/>
      <c r="D29" s="223"/>
    </row>
    <row r="30" spans="1:4" ht="15" customHeight="1" x14ac:dyDescent="0.2">
      <c r="A30" s="192" t="s">
        <v>170</v>
      </c>
      <c r="B30" s="113">
        <v>147</v>
      </c>
      <c r="C30" s="221"/>
      <c r="D30" s="223"/>
    </row>
    <row r="31" spans="1:4" ht="15" customHeight="1" x14ac:dyDescent="0.2">
      <c r="A31" s="192" t="s">
        <v>171</v>
      </c>
      <c r="B31" s="289">
        <v>12</v>
      </c>
      <c r="C31" s="221"/>
      <c r="D31" s="223"/>
    </row>
    <row r="32" spans="1:4" ht="15" customHeight="1" x14ac:dyDescent="0.2">
      <c r="A32" s="120" t="s">
        <v>14</v>
      </c>
      <c r="B32" s="118"/>
      <c r="C32" s="165">
        <v>87</v>
      </c>
      <c r="D32" s="223"/>
    </row>
    <row r="33" spans="1:4" ht="15" customHeight="1" x14ac:dyDescent="0.2">
      <c r="A33" s="120" t="s">
        <v>172</v>
      </c>
      <c r="B33" s="118"/>
      <c r="C33" s="165">
        <v>698</v>
      </c>
      <c r="D33" s="139"/>
    </row>
    <row r="34" spans="1:4" ht="15" customHeight="1" x14ac:dyDescent="0.2">
      <c r="A34" s="120" t="s">
        <v>335</v>
      </c>
      <c r="B34" s="118"/>
      <c r="C34" s="165">
        <v>11</v>
      </c>
      <c r="D34" s="139"/>
    </row>
    <row r="35" spans="1:4" ht="15" customHeight="1" x14ac:dyDescent="0.2">
      <c r="A35" s="116" t="s">
        <v>173</v>
      </c>
      <c r="B35" s="117"/>
      <c r="C35" s="190">
        <f>SUM(C36:C37)</f>
        <v>8839</v>
      </c>
      <c r="D35" s="223"/>
    </row>
    <row r="36" spans="1:4" ht="15" customHeight="1" x14ac:dyDescent="0.2">
      <c r="A36" s="119" t="s">
        <v>174</v>
      </c>
      <c r="B36" s="118"/>
      <c r="C36" s="165">
        <v>8324</v>
      </c>
      <c r="D36" s="223"/>
    </row>
    <row r="37" spans="1:4" ht="15" customHeight="1" x14ac:dyDescent="0.2">
      <c r="A37" s="119" t="s">
        <v>175</v>
      </c>
      <c r="B37" s="118"/>
      <c r="C37" s="165">
        <v>515</v>
      </c>
      <c r="D37" s="223"/>
    </row>
    <row r="38" spans="1:4" ht="9" customHeight="1" x14ac:dyDescent="0.2">
      <c r="A38" s="174"/>
      <c r="B38" s="174"/>
      <c r="C38" s="174"/>
      <c r="D38" s="174"/>
    </row>
    <row r="40" spans="1:4" x14ac:dyDescent="0.2">
      <c r="A40" s="225" t="s">
        <v>291</v>
      </c>
    </row>
    <row r="41" spans="1:4" x14ac:dyDescent="0.2">
      <c r="A41" s="225"/>
    </row>
    <row r="42" spans="1:4" x14ac:dyDescent="0.2">
      <c r="A42" s="225"/>
    </row>
  </sheetData>
  <mergeCells count="5">
    <mergeCell ref="A1:D1"/>
    <mergeCell ref="A2:D2"/>
    <mergeCell ref="A4:A5"/>
    <mergeCell ref="B4:B5"/>
    <mergeCell ref="B23:D23"/>
  </mergeCells>
  <printOptions horizontalCentered="1"/>
  <pageMargins left="0.39370078740157499" right="0.39370078740157499" top="0.78740157480314998" bottom="0.78740157480314998" header="0.31496062992126" footer="0.31496062992126"/>
  <pageSetup scale="75" orientation="landscape"/>
  <ignoredErrors>
    <ignoredError sqref="C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pa(1)</vt:lpstr>
      <vt:lpstr>pob_escolar(2)</vt:lpstr>
      <vt:lpstr>egr y tit(3,4,5)</vt:lpstr>
      <vt:lpstr>planes(6)</vt:lpstr>
      <vt:lpstr>ec(7)</vt:lpstr>
      <vt:lpstr>sni(8)</vt:lpstr>
      <vt:lpstr>proy(9)</vt:lpstr>
      <vt:lpstr>act_dc(10)</vt:lpstr>
      <vt:lpstr>dgapa(11)</vt:lpstr>
      <vt:lpstr>becas(12)</vt:lpstr>
      <vt:lpstr>coop_mov_int(13)</vt:lpstr>
      <vt:lpstr>coop_mov_nal(14)</vt:lpstr>
      <vt:lpstr>bib(15)</vt:lpstr>
      <vt:lpstr>prodedit(16)</vt:lpstr>
      <vt:lpstr>área_c(17)</vt:lpstr>
      <vt:lpstr>p_adm(18)</vt:lpstr>
      <vt:lpstr>pres(19)</vt:lpstr>
      <vt:lpstr>entidades(20)</vt:lpstr>
      <vt:lpstr>e docencia</vt:lpstr>
      <vt:lpstr>e invest</vt:lpstr>
      <vt:lpstr>Hoja1</vt:lpstr>
    </vt:vector>
  </TitlesOfParts>
  <Company>DGEDI-UNAM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de Jesús Guerrero</dc:creator>
  <cp:lastModifiedBy>usuario</cp:lastModifiedBy>
  <cp:lastPrinted>2019-07-16T19:56:20Z</cp:lastPrinted>
  <dcterms:created xsi:type="dcterms:W3CDTF">2002-08-01T18:29:16Z</dcterms:created>
  <dcterms:modified xsi:type="dcterms:W3CDTF">2020-05-22T17:49:35Z</dcterms:modified>
</cp:coreProperties>
</file>