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resumen" sheetId="1" r:id="rId1"/>
  </sheets>
  <externalReferences>
    <externalReference r:id="rId2"/>
    <externalReference r:id="rId3"/>
    <externalReference r:id="rId4"/>
  </externalReferences>
  <definedNames>
    <definedName name="_03_02_2021_20_36">[2]datos!#REF!</definedName>
    <definedName name="ana">[2]datos!#REF!</definedName>
    <definedName name="_xlnm.Print_Area" localSheetId="0">resumen!$A$1:$H$43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'[2]pe posgrado'!$A$11,'[2]pe posgrado'!$H$11</definedName>
    <definedName name="Especialización">'[2]pe posgrado'!$A$9,'[2]pe posgrado'!$H$9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>#REF!</definedName>
    <definedName name="Maestría_total">'[2]pe posgrado'!$A$10,'[2]pe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8" i="1"/>
  <c r="B9" i="1"/>
  <c r="C9" i="1"/>
  <c r="C8" i="1" s="1"/>
  <c r="D9" i="1"/>
  <c r="D8" i="1" s="1"/>
  <c r="E9" i="1"/>
  <c r="E8" i="1" s="1"/>
  <c r="F9" i="1"/>
  <c r="G9" i="1"/>
  <c r="H9" i="1"/>
  <c r="B10" i="1"/>
  <c r="C10" i="1"/>
  <c r="D10" i="1"/>
  <c r="E10" i="1"/>
  <c r="F10" i="1"/>
  <c r="G10" i="1"/>
  <c r="H10" i="1"/>
  <c r="E11" i="1"/>
  <c r="B12" i="1"/>
  <c r="B11" i="1" s="1"/>
  <c r="C12" i="1"/>
  <c r="C11" i="1" s="1"/>
  <c r="D12" i="1"/>
  <c r="D11" i="1" s="1"/>
  <c r="E12" i="1"/>
  <c r="F12" i="1"/>
  <c r="F11" i="1" s="1"/>
  <c r="G12" i="1"/>
  <c r="H12" i="1"/>
  <c r="B13" i="1"/>
  <c r="C13" i="1"/>
  <c r="D13" i="1"/>
  <c r="E13" i="1"/>
  <c r="F13" i="1"/>
  <c r="G13" i="1"/>
  <c r="H13" i="1"/>
  <c r="D14" i="1"/>
  <c r="H14" i="1"/>
  <c r="B15" i="1"/>
  <c r="B14" i="1" s="1"/>
  <c r="C15" i="1"/>
  <c r="C14" i="1" s="1"/>
  <c r="D15" i="1"/>
  <c r="E15" i="1"/>
  <c r="E14" i="1" s="1"/>
  <c r="F15" i="1"/>
  <c r="F14" i="1" s="1"/>
  <c r="G15" i="1"/>
  <c r="G14" i="1" s="1"/>
  <c r="H15" i="1"/>
  <c r="B17" i="1"/>
  <c r="C17" i="1"/>
  <c r="C16" i="1" s="1"/>
  <c r="D17" i="1"/>
  <c r="D16" i="1" s="1"/>
  <c r="E17" i="1"/>
  <c r="E16" i="1" s="1"/>
  <c r="G16" i="1" s="1"/>
  <c r="H16" i="1" s="1"/>
  <c r="F29" i="1" s="1"/>
  <c r="F17" i="1"/>
  <c r="G17" i="1"/>
  <c r="H17" i="1"/>
  <c r="B18" i="1"/>
  <c r="C18" i="1"/>
  <c r="D18" i="1"/>
  <c r="E18" i="1"/>
  <c r="F18" i="1"/>
  <c r="G18" i="1"/>
  <c r="H18" i="1"/>
  <c r="B19" i="1"/>
  <c r="B16" i="1" s="1"/>
  <c r="C19" i="1"/>
  <c r="D19" i="1"/>
  <c r="E19" i="1"/>
  <c r="F19" i="1"/>
  <c r="F16" i="1" s="1"/>
  <c r="G19" i="1"/>
  <c r="H19" i="1"/>
  <c r="C22" i="1" l="1"/>
  <c r="F22" i="1"/>
  <c r="B22" i="1"/>
  <c r="G8" i="1"/>
  <c r="E22" i="1"/>
  <c r="G11" i="1"/>
  <c r="H11" i="1" s="1"/>
  <c r="F28" i="1" s="1"/>
  <c r="D22" i="1"/>
  <c r="H8" i="1" l="1"/>
  <c r="G22" i="1"/>
  <c r="H22" i="1" l="1"/>
  <c r="F27" i="1"/>
  <c r="F30" i="1" l="1"/>
  <c r="G30" i="1" l="1"/>
  <c r="F32" i="1"/>
  <c r="G29" i="1"/>
  <c r="G28" i="1"/>
  <c r="G27" i="1"/>
</calcChain>
</file>

<file path=xl/sharedStrings.xml><?xml version="1.0" encoding="utf-8"?>
<sst xmlns="http://schemas.openxmlformats.org/spreadsheetml/2006/main" count="33" uniqueCount="24">
  <si>
    <t>Total</t>
  </si>
  <si>
    <t>Tec y Penm</t>
  </si>
  <si>
    <t>Bachillerato</t>
  </si>
  <si>
    <t>Licenciatura</t>
  </si>
  <si>
    <t>Posgrado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</si>
  <si>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</si>
  <si>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</si>
  <si>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T O T A L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</si>
  <si>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</si>
  <si>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Iniciación Universitaria</t>
  </si>
  <si>
    <t>Colegio de Ciencias y Humanidades</t>
  </si>
  <si>
    <t>Escuela Nacional Preparatoria</t>
  </si>
  <si>
    <t>Sistema Escolarizado</t>
  </si>
  <si>
    <t>Técnico Profesional</t>
  </si>
  <si>
    <t>Sistema Universidad Abierta y Educación a Distancia</t>
  </si>
  <si>
    <t>Mujeres</t>
  </si>
  <si>
    <t>Hombres</t>
  </si>
  <si>
    <t xml:space="preserve">     Total</t>
  </si>
  <si>
    <t>Población total *</t>
  </si>
  <si>
    <t>Reingreso</t>
  </si>
  <si>
    <t>Primer ingreso</t>
  </si>
  <si>
    <t>2021-2022</t>
  </si>
  <si>
    <t>POBLACIÓN ESCOLAR TOTAL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</si>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</sst>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2" applyFont="1"/>
    <xf numFmtId="3" fontId="2" fillId="0" borderId="0" xfId="2" applyNumberFormat="1" applyFont="1"/>
    <xf numFmtId="3" fontId="4" fillId="0" borderId="0" xfId="3" applyNumberFormat="1" applyFont="1" applyAlignment="1">
      <alignment horizontal="right" indent="1"/>
    </xf>
    <xf numFmtId="3" fontId="4" fillId="0" borderId="0" xfId="3" quotePrefix="1" applyNumberFormat="1" applyFont="1" applyAlignment="1">
      <alignment horizontal="right" indent="1"/>
    </xf>
    <xf numFmtId="0" fontId="5" fillId="0" borderId="0" xfId="2" applyFont="1"/>
    <xf numFmtId="0" fontId="5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2" fontId="2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6" fillId="0" borderId="0" xfId="2" applyFont="1"/>
    <xf numFmtId="0" fontId="2" fillId="0" borderId="0" xfId="2" applyFont="1" applyBorder="1"/>
    <xf numFmtId="0" fontId="7" fillId="0" borderId="0" xfId="2" applyFont="1"/>
    <xf numFmtId="3" fontId="2" fillId="0" borderId="0" xfId="2" applyNumberFormat="1" applyFont="1" applyFill="1" applyAlignment="1">
      <alignment horizontal="right" vertical="center" indent="1"/>
    </xf>
    <xf numFmtId="3" fontId="2" fillId="0" borderId="0" xfId="2" applyNumberFormat="1" applyFont="1" applyAlignment="1">
      <alignment horizontal="right" vertical="center" indent="1"/>
    </xf>
    <xf numFmtId="3" fontId="2" fillId="0" borderId="0" xfId="2" applyNumberFormat="1" applyFont="1" applyFill="1" applyBorder="1" applyAlignment="1">
      <alignment horizontal="right" vertical="center" indent="1"/>
    </xf>
    <xf numFmtId="164" fontId="2" fillId="0" borderId="0" xfId="1" applyNumberFormat="1" applyFont="1" applyBorder="1" applyAlignment="1">
      <alignment horizontal="right" vertical="center" indent="1"/>
    </xf>
    <xf numFmtId="3" fontId="2" fillId="0" borderId="0" xfId="2" applyNumberFormat="1" applyFont="1" applyBorder="1" applyAlignment="1">
      <alignment horizontal="right" vertical="center" indent="1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2" fillId="0" borderId="0" xfId="0" applyNumberFormat="1" applyFont="1" applyBorder="1"/>
    <xf numFmtId="0" fontId="3" fillId="0" borderId="0" xfId="0" applyFont="1" applyBorder="1"/>
    <xf numFmtId="3" fontId="2" fillId="0" borderId="0" xfId="2" applyNumberFormat="1" applyFont="1" applyBorder="1"/>
    <xf numFmtId="3" fontId="4" fillId="0" borderId="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indent="1"/>
    </xf>
    <xf numFmtId="164" fontId="2" fillId="0" borderId="0" xfId="1" applyNumberFormat="1" applyFont="1" applyBorder="1"/>
    <xf numFmtId="164" fontId="2" fillId="0" borderId="0" xfId="1" applyNumberFormat="1" applyFont="1"/>
    <xf numFmtId="3" fontId="2" fillId="0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</cellXfs>
  <cellStyles count="4">
    <cellStyle name="Normal" xfId="0" builtinId="0"/>
    <cellStyle name="Normal_POBESC_3" xfId="3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2021-2022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D47-4B2C-B8CF-E348DB350F89}"/>
              </c:ext>
            </c:extLst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47-4B2C-B8CF-E348DB350F89}"/>
              </c:ext>
            </c:extLst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47-4B2C-B8CF-E348DB350F89}"/>
              </c:ext>
            </c:extLst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47-4B2C-B8CF-E348DB350F89}"/>
                </c:ext>
              </c:extLst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47-4B2C-B8CF-E348DB350F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resumen!$E$27:$E$29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resumen!$F$27:$F$29</c:f>
              <c:numCache>
                <c:formatCode>#,##0</c:formatCode>
                <c:ptCount val="3"/>
                <c:pt idx="0">
                  <c:v>33076</c:v>
                </c:pt>
                <c:pt idx="1">
                  <c:v>229268</c:v>
                </c:pt>
                <c:pt idx="2">
                  <c:v>106574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7-4B2C-B8CF-E348DB35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25</xdr:row>
      <xdr:rowOff>76200</xdr:rowOff>
    </xdr:from>
    <xdr:to>
      <xdr:col>7</xdr:col>
      <xdr:colOff>552451</xdr:colOff>
      <xdr:row>42</xdr:row>
      <xdr:rowOff>139700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>
        <row r="156">
          <cell r="B156">
            <v>2336</v>
          </cell>
          <cell r="C156">
            <v>2125</v>
          </cell>
          <cell r="D156">
            <v>4461</v>
          </cell>
          <cell r="E156">
            <v>5098</v>
          </cell>
          <cell r="F156">
            <v>4280</v>
          </cell>
          <cell r="G156">
            <v>9378</v>
          </cell>
          <cell r="H156">
            <v>13839</v>
          </cell>
        </row>
      </sheetData>
      <sheetData sheetId="4">
        <row r="287">
          <cell r="B287">
            <v>3767</v>
          </cell>
          <cell r="C287">
            <v>4715</v>
          </cell>
          <cell r="D287">
            <v>8482</v>
          </cell>
          <cell r="E287">
            <v>4882</v>
          </cell>
          <cell r="F287">
            <v>5704</v>
          </cell>
          <cell r="G287">
            <v>10586</v>
          </cell>
          <cell r="H287">
            <v>19068</v>
          </cell>
        </row>
      </sheetData>
      <sheetData sheetId="5">
        <row r="233">
          <cell r="B233">
            <v>19680</v>
          </cell>
          <cell r="C233">
            <v>21917</v>
          </cell>
          <cell r="D233">
            <v>41597</v>
          </cell>
          <cell r="E233">
            <v>70360</v>
          </cell>
          <cell r="F233">
            <v>76734</v>
          </cell>
          <cell r="G233">
            <v>147094</v>
          </cell>
          <cell r="H233">
            <v>188691</v>
          </cell>
        </row>
      </sheetData>
      <sheetData sheetId="6"/>
      <sheetData sheetId="7">
        <row r="9">
          <cell r="B9">
            <v>0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1</v>
          </cell>
        </row>
      </sheetData>
      <sheetData sheetId="8">
        <row r="8">
          <cell r="B8">
            <v>7461</v>
          </cell>
          <cell r="C8">
            <v>8007</v>
          </cell>
          <cell r="D8">
            <v>15468</v>
          </cell>
          <cell r="E8">
            <v>16661</v>
          </cell>
          <cell r="F8">
            <v>16363</v>
          </cell>
          <cell r="G8">
            <v>33024</v>
          </cell>
          <cell r="H8">
            <v>48492</v>
          </cell>
        </row>
        <row r="18">
          <cell r="B18">
            <v>8700</v>
          </cell>
          <cell r="C18">
            <v>9778</v>
          </cell>
          <cell r="D18">
            <v>18478</v>
          </cell>
          <cell r="E18">
            <v>18529</v>
          </cell>
          <cell r="F18">
            <v>19025</v>
          </cell>
          <cell r="G18">
            <v>37554</v>
          </cell>
          <cell r="H18">
            <v>56032</v>
          </cell>
        </row>
      </sheetData>
      <sheetData sheetId="9">
        <row r="9">
          <cell r="B9">
            <v>326</v>
          </cell>
          <cell r="C9">
            <v>321</v>
          </cell>
          <cell r="D9">
            <v>647</v>
          </cell>
          <cell r="E9">
            <v>726</v>
          </cell>
          <cell r="F9">
            <v>677</v>
          </cell>
          <cell r="G9">
            <v>1403</v>
          </cell>
          <cell r="H9">
            <v>2050</v>
          </cell>
        </row>
      </sheetData>
      <sheetData sheetId="10">
        <row r="8">
          <cell r="B8">
            <v>45</v>
          </cell>
          <cell r="C8">
            <v>57</v>
          </cell>
          <cell r="D8">
            <v>102</v>
          </cell>
          <cell r="E8">
            <v>21</v>
          </cell>
          <cell r="F8">
            <v>46</v>
          </cell>
          <cell r="G8">
            <v>67</v>
          </cell>
          <cell r="H8">
            <v>169</v>
          </cell>
        </row>
        <row r="28">
          <cell r="B28">
            <v>5169</v>
          </cell>
          <cell r="C28">
            <v>5772</v>
          </cell>
          <cell r="D28">
            <v>10941</v>
          </cell>
          <cell r="E28">
            <v>13323</v>
          </cell>
          <cell r="F28">
            <v>16313</v>
          </cell>
          <cell r="G28">
            <v>29636</v>
          </cell>
          <cell r="H28">
            <v>40577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42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56" style="1" customWidth="1"/>
    <col min="2" max="8" width="11.140625" style="1" customWidth="1"/>
    <col min="9" max="9" width="10.85546875" style="1"/>
    <col min="10" max="15" width="11.140625" style="1" customWidth="1"/>
    <col min="16" max="16384" width="10.85546875" style="1"/>
  </cols>
  <sheetData>
    <row r="1" spans="1:11" ht="15" customHeight="1" x14ac:dyDescent="0.2">
      <c r="A1" s="41" t="s">
        <v>23</v>
      </c>
      <c r="B1" s="41"/>
      <c r="C1" s="41"/>
      <c r="D1" s="41"/>
      <c r="E1" s="41"/>
      <c r="F1" s="41"/>
      <c r="G1" s="41"/>
      <c r="H1" s="41"/>
    </row>
    <row r="2" spans="1:11" ht="15" customHeight="1" x14ac:dyDescent="0.2">
      <c r="A2" s="41" t="s">
        <v>22</v>
      </c>
      <c r="B2" s="41"/>
      <c r="C2" s="41"/>
      <c r="D2" s="41"/>
      <c r="E2" s="41"/>
      <c r="F2" s="41"/>
      <c r="G2" s="41"/>
      <c r="H2" s="41"/>
    </row>
    <row r="3" spans="1:11" ht="13.5" customHeight="1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11" x14ac:dyDescent="0.2">
      <c r="A4" s="40"/>
      <c r="B4" s="40"/>
      <c r="C4" s="40"/>
      <c r="D4" s="40"/>
      <c r="E4" s="40"/>
      <c r="F4" s="40"/>
      <c r="G4" s="40"/>
      <c r="H4" s="40"/>
    </row>
    <row r="5" spans="1:11" s="14" customFormat="1" ht="15" customHeight="1" x14ac:dyDescent="0.2">
      <c r="A5" s="37"/>
      <c r="B5" s="38" t="s">
        <v>20</v>
      </c>
      <c r="C5" s="38"/>
      <c r="D5" s="38"/>
      <c r="E5" s="38" t="s">
        <v>19</v>
      </c>
      <c r="F5" s="39"/>
      <c r="G5" s="38"/>
      <c r="H5" s="34" t="s">
        <v>18</v>
      </c>
    </row>
    <row r="6" spans="1:11" s="14" customFormat="1" ht="15" customHeight="1" x14ac:dyDescent="0.2">
      <c r="A6" s="37"/>
      <c r="B6" s="36" t="s">
        <v>16</v>
      </c>
      <c r="C6" s="35" t="s">
        <v>15</v>
      </c>
      <c r="D6" s="35" t="s">
        <v>17</v>
      </c>
      <c r="E6" s="35" t="s">
        <v>16</v>
      </c>
      <c r="F6" s="35" t="s">
        <v>15</v>
      </c>
      <c r="G6" s="35" t="s">
        <v>0</v>
      </c>
      <c r="H6" s="34"/>
    </row>
    <row r="7" spans="1:11" ht="9" customHeight="1" x14ac:dyDescent="0.2">
      <c r="K7" s="25"/>
    </row>
    <row r="8" spans="1:11" ht="15" customHeight="1" x14ac:dyDescent="0.2">
      <c r="A8" s="27" t="s">
        <v>4</v>
      </c>
      <c r="B8" s="26">
        <f>SUM(B9:B10)</f>
        <v>6148</v>
      </c>
      <c r="C8" s="26">
        <f>SUM(C9:C10)</f>
        <v>6897</v>
      </c>
      <c r="D8" s="26">
        <f>SUM(D9:D10)</f>
        <v>13045</v>
      </c>
      <c r="E8" s="26">
        <f>SUM(E9:E10)</f>
        <v>10001</v>
      </c>
      <c r="F8" s="26">
        <f>SUM(F9:F10)</f>
        <v>10030</v>
      </c>
      <c r="G8" s="26">
        <f>SUM(E8:F8)</f>
        <v>20031</v>
      </c>
      <c r="H8" s="26">
        <f>SUM(G8,D8)</f>
        <v>33076</v>
      </c>
      <c r="I8" s="32"/>
    </row>
    <row r="9" spans="1:11" ht="15" customHeight="1" x14ac:dyDescent="0.2">
      <c r="A9" s="30" t="s">
        <v>12</v>
      </c>
      <c r="B9" s="29">
        <f>'[1]maestría y doctorado'!B156+'[1]pe espec'!B287</f>
        <v>6103</v>
      </c>
      <c r="C9" s="29">
        <f>'[1]maestría y doctorado'!C156+'[1]pe espec'!C287</f>
        <v>6840</v>
      </c>
      <c r="D9" s="29">
        <f>'[1]maestría y doctorado'!D156+'[1]pe espec'!D287</f>
        <v>12943</v>
      </c>
      <c r="E9" s="29">
        <f>'[1]maestría y doctorado'!E156+'[1]pe espec'!E287</f>
        <v>9980</v>
      </c>
      <c r="F9" s="29">
        <f>'[1]maestría y doctorado'!F156+'[1]pe espec'!F287</f>
        <v>9984</v>
      </c>
      <c r="G9" s="29">
        <f>'[1]maestría y doctorado'!G156+'[1]pe espec'!G287</f>
        <v>19964</v>
      </c>
      <c r="H9" s="29">
        <f>'[1]maestría y doctorado'!H156+'[1]pe espec'!H287</f>
        <v>32907</v>
      </c>
      <c r="I9" s="32"/>
    </row>
    <row r="10" spans="1:11" ht="15" customHeight="1" x14ac:dyDescent="0.2">
      <c r="A10" s="30" t="s">
        <v>14</v>
      </c>
      <c r="B10" s="33">
        <f>[1]suayed!B8</f>
        <v>45</v>
      </c>
      <c r="C10" s="33">
        <f>[1]suayed!C8</f>
        <v>57</v>
      </c>
      <c r="D10" s="33">
        <f>[1]suayed!D8</f>
        <v>102</v>
      </c>
      <c r="E10" s="33">
        <f>[1]suayed!E8</f>
        <v>21</v>
      </c>
      <c r="F10" s="33">
        <f>[1]suayed!F8</f>
        <v>46</v>
      </c>
      <c r="G10" s="33">
        <f>[1]suayed!G8</f>
        <v>67</v>
      </c>
      <c r="H10" s="33">
        <f>[1]suayed!H8</f>
        <v>169</v>
      </c>
      <c r="I10" s="32"/>
    </row>
    <row r="11" spans="1:11" ht="15" customHeight="1" x14ac:dyDescent="0.2">
      <c r="A11" s="27" t="s">
        <v>3</v>
      </c>
      <c r="B11" s="26">
        <f>+B12+B13</f>
        <v>24849</v>
      </c>
      <c r="C11" s="26">
        <f>+C12+C13</f>
        <v>27689</v>
      </c>
      <c r="D11" s="26">
        <f>+D12+D13</f>
        <v>52538</v>
      </c>
      <c r="E11" s="26">
        <f>+E12+E13</f>
        <v>83683</v>
      </c>
      <c r="F11" s="26">
        <f>+F12+F13</f>
        <v>93047</v>
      </c>
      <c r="G11" s="26">
        <f>SUM(E11:F11)</f>
        <v>176730</v>
      </c>
      <c r="H11" s="26">
        <f>SUM(G11,D11)</f>
        <v>229268</v>
      </c>
      <c r="I11" s="32"/>
      <c r="J11" s="19"/>
    </row>
    <row r="12" spans="1:11" ht="15" customHeight="1" x14ac:dyDescent="0.2">
      <c r="A12" s="30" t="s">
        <v>12</v>
      </c>
      <c r="B12" s="29">
        <f>[1]licenciatura!B233</f>
        <v>19680</v>
      </c>
      <c r="C12" s="29">
        <f>[1]licenciatura!C233</f>
        <v>21917</v>
      </c>
      <c r="D12" s="29">
        <f>[1]licenciatura!D233</f>
        <v>41597</v>
      </c>
      <c r="E12" s="29">
        <f>[1]licenciatura!E233</f>
        <v>70360</v>
      </c>
      <c r="F12" s="29">
        <f>[1]licenciatura!F233</f>
        <v>76734</v>
      </c>
      <c r="G12" s="29">
        <f>[1]licenciatura!G233</f>
        <v>147094</v>
      </c>
      <c r="H12" s="29">
        <f>[1]licenciatura!H233</f>
        <v>188691</v>
      </c>
      <c r="I12" s="32"/>
      <c r="J12" s="2"/>
    </row>
    <row r="13" spans="1:11" ht="15" customHeight="1" x14ac:dyDescent="0.2">
      <c r="A13" s="30" t="s">
        <v>14</v>
      </c>
      <c r="B13" s="29">
        <f>[1]suayed!B28</f>
        <v>5169</v>
      </c>
      <c r="C13" s="29">
        <f>[1]suayed!C28</f>
        <v>5772</v>
      </c>
      <c r="D13" s="29">
        <f>[1]suayed!D28</f>
        <v>10941</v>
      </c>
      <c r="E13" s="29">
        <f>[1]suayed!E28</f>
        <v>13323</v>
      </c>
      <c r="F13" s="29">
        <f>[1]suayed!F28</f>
        <v>16313</v>
      </c>
      <c r="G13" s="29">
        <f>[1]suayed!G28</f>
        <v>29636</v>
      </c>
      <c r="H13" s="29">
        <f>[1]suayed!H28</f>
        <v>40577</v>
      </c>
      <c r="I13" s="32"/>
    </row>
    <row r="14" spans="1:11" ht="15" customHeight="1" x14ac:dyDescent="0.2">
      <c r="A14" s="27" t="s">
        <v>13</v>
      </c>
      <c r="B14" s="26">
        <f>B15</f>
        <v>0</v>
      </c>
      <c r="C14" s="26">
        <f>C15</f>
        <v>0</v>
      </c>
      <c r="D14" s="26">
        <f>D15</f>
        <v>0</v>
      </c>
      <c r="E14" s="26">
        <f>E15</f>
        <v>1</v>
      </c>
      <c r="F14" s="26">
        <f>F15</f>
        <v>0</v>
      </c>
      <c r="G14" s="26">
        <f>G15</f>
        <v>1</v>
      </c>
      <c r="H14" s="26">
        <f>H15</f>
        <v>1</v>
      </c>
      <c r="I14" s="32"/>
    </row>
    <row r="15" spans="1:11" ht="15" customHeight="1" x14ac:dyDescent="0.2">
      <c r="A15" s="30" t="s">
        <v>12</v>
      </c>
      <c r="B15" s="29">
        <f>'[1]téc prof'!B9</f>
        <v>0</v>
      </c>
      <c r="C15" s="29">
        <f>'[1]téc prof'!C9</f>
        <v>0</v>
      </c>
      <c r="D15" s="29">
        <f>'[1]téc prof'!D9</f>
        <v>0</v>
      </c>
      <c r="E15" s="29">
        <f>'[1]téc prof'!E9</f>
        <v>1</v>
      </c>
      <c r="F15" s="29">
        <f>'[1]téc prof'!F9</f>
        <v>0</v>
      </c>
      <c r="G15" s="29">
        <f>'[1]téc prof'!G9</f>
        <v>1</v>
      </c>
      <c r="H15" s="29">
        <f>'[1]téc prof'!H9</f>
        <v>1</v>
      </c>
      <c r="I15" s="32"/>
    </row>
    <row r="16" spans="1:11" ht="15" customHeight="1" x14ac:dyDescent="0.2">
      <c r="A16" s="27" t="s">
        <v>2</v>
      </c>
      <c r="B16" s="26">
        <f>+B17+B18+B19</f>
        <v>16487</v>
      </c>
      <c r="C16" s="26">
        <f>+C17+C18+C19</f>
        <v>18106</v>
      </c>
      <c r="D16" s="26">
        <f>+D17+D18+D19</f>
        <v>34593</v>
      </c>
      <c r="E16" s="26">
        <f>+E17+E18+E19</f>
        <v>35916</v>
      </c>
      <c r="F16" s="26">
        <f>+F17+F18+F19</f>
        <v>36065</v>
      </c>
      <c r="G16" s="26">
        <f>SUM(E16:F16)</f>
        <v>71981</v>
      </c>
      <c r="H16" s="26">
        <f>SUM(G16,D16)</f>
        <v>106574</v>
      </c>
      <c r="I16" s="31"/>
      <c r="J16" s="14"/>
      <c r="K16" s="14"/>
    </row>
    <row r="17" spans="1:14" ht="15" customHeight="1" x14ac:dyDescent="0.2">
      <c r="A17" s="30" t="s">
        <v>11</v>
      </c>
      <c r="B17" s="29">
        <f>[1]bachillerato!B8</f>
        <v>7461</v>
      </c>
      <c r="C17" s="29">
        <f>[1]bachillerato!C8</f>
        <v>8007</v>
      </c>
      <c r="D17" s="29">
        <f>[1]bachillerato!D8</f>
        <v>15468</v>
      </c>
      <c r="E17" s="29">
        <f>[1]bachillerato!E8</f>
        <v>16661</v>
      </c>
      <c r="F17" s="29">
        <f>[1]bachillerato!F8</f>
        <v>16363</v>
      </c>
      <c r="G17" s="29">
        <f>[1]bachillerato!G8</f>
        <v>33024</v>
      </c>
      <c r="H17" s="29">
        <f>[1]bachillerato!H8</f>
        <v>48492</v>
      </c>
      <c r="I17" s="14"/>
      <c r="J17" s="14"/>
      <c r="K17" s="14"/>
    </row>
    <row r="18" spans="1:14" ht="15" customHeight="1" x14ac:dyDescent="0.2">
      <c r="A18" s="30" t="s">
        <v>10</v>
      </c>
      <c r="B18" s="29">
        <f>[1]bachillerato!B18</f>
        <v>8700</v>
      </c>
      <c r="C18" s="29">
        <f>[1]bachillerato!C18</f>
        <v>9778</v>
      </c>
      <c r="D18" s="29">
        <f>[1]bachillerato!D18</f>
        <v>18478</v>
      </c>
      <c r="E18" s="29">
        <f>[1]bachillerato!E18</f>
        <v>18529</v>
      </c>
      <c r="F18" s="29">
        <f>[1]bachillerato!F18</f>
        <v>19025</v>
      </c>
      <c r="G18" s="29">
        <f>[1]bachillerato!G18</f>
        <v>37554</v>
      </c>
      <c r="H18" s="29">
        <f>[1]bachillerato!H18</f>
        <v>56032</v>
      </c>
      <c r="I18" s="14"/>
      <c r="J18" s="28"/>
      <c r="K18" s="14"/>
    </row>
    <row r="19" spans="1:14" ht="15" customHeight="1" x14ac:dyDescent="0.2">
      <c r="A19" s="30" t="s">
        <v>9</v>
      </c>
      <c r="B19" s="29">
        <f>'[1]inic y prop'!B9</f>
        <v>326</v>
      </c>
      <c r="C19" s="29">
        <f>'[1]inic y prop'!C9</f>
        <v>321</v>
      </c>
      <c r="D19" s="29">
        <f>'[1]inic y prop'!D9</f>
        <v>647</v>
      </c>
      <c r="E19" s="29">
        <f>'[1]inic y prop'!E9</f>
        <v>726</v>
      </c>
      <c r="F19" s="29">
        <f>'[1]inic y prop'!F9</f>
        <v>677</v>
      </c>
      <c r="G19" s="29">
        <f>'[1]inic y prop'!G9</f>
        <v>1403</v>
      </c>
      <c r="H19" s="29">
        <f>'[1]inic y prop'!H9</f>
        <v>2050</v>
      </c>
      <c r="I19" s="14"/>
      <c r="J19" s="28"/>
      <c r="K19" s="14"/>
    </row>
    <row r="20" spans="1:14" ht="15" customHeight="1" x14ac:dyDescent="0.2">
      <c r="A20" s="27" t="s">
        <v>8</v>
      </c>
      <c r="B20" s="26">
        <v>144</v>
      </c>
      <c r="C20" s="26">
        <v>80</v>
      </c>
      <c r="D20" s="26">
        <v>224</v>
      </c>
      <c r="E20" s="26">
        <v>305</v>
      </c>
      <c r="F20" s="26">
        <v>159</v>
      </c>
      <c r="G20" s="26">
        <v>464</v>
      </c>
      <c r="H20" s="26">
        <v>688</v>
      </c>
      <c r="I20" s="25"/>
      <c r="J20" s="14"/>
      <c r="K20" s="24"/>
      <c r="L20" s="23"/>
      <c r="M20" s="14"/>
    </row>
    <row r="21" spans="1:14" ht="9" customHeight="1" x14ac:dyDescent="0.2">
      <c r="A21" s="14"/>
      <c r="B21" s="11"/>
      <c r="C21" s="11"/>
      <c r="D21" s="11"/>
      <c r="E21" s="11"/>
      <c r="F21" s="11"/>
      <c r="G21" s="11"/>
      <c r="H21" s="11"/>
      <c r="I21" s="14"/>
      <c r="J21" s="14"/>
      <c r="K21" s="14"/>
    </row>
    <row r="22" spans="1:14" ht="15" customHeight="1" x14ac:dyDescent="0.2">
      <c r="A22" s="22" t="s">
        <v>7</v>
      </c>
      <c r="B22" s="21">
        <f>SUM(B8,B11,B16,B20)</f>
        <v>47628</v>
      </c>
      <c r="C22" s="21">
        <f>SUM(C8,C11,C16,C20)</f>
        <v>52772</v>
      </c>
      <c r="D22" s="21">
        <f>SUM(D8,D11,D16,D20)</f>
        <v>100400</v>
      </c>
      <c r="E22" s="21">
        <f>SUM(E8,E11,E14,E16,E20)</f>
        <v>129906</v>
      </c>
      <c r="F22" s="21">
        <f>SUM(F8,F11,F14,F16,F20)</f>
        <v>139301</v>
      </c>
      <c r="G22" s="21">
        <f>SUM(G8,G11,G14,G16,G20)</f>
        <v>269207</v>
      </c>
      <c r="H22" s="21">
        <f>SUM(H8,H11,H14,H16,H20)</f>
        <v>369607</v>
      </c>
      <c r="I22" s="20"/>
      <c r="J22" s="19"/>
      <c r="K22" s="18"/>
      <c r="L22" s="17"/>
      <c r="M22" s="17"/>
      <c r="N22" s="16"/>
    </row>
    <row r="23" spans="1:14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4" x14ac:dyDescent="0.2">
      <c r="A24" s="15" t="s">
        <v>6</v>
      </c>
      <c r="F24" s="2"/>
      <c r="G24" s="2"/>
      <c r="H24" s="2"/>
      <c r="I24" s="14"/>
      <c r="J24" s="14"/>
      <c r="K24" s="14"/>
    </row>
    <row r="25" spans="1:14" ht="12" customHeight="1" x14ac:dyDescent="0.2"/>
    <row r="26" spans="1:14" x14ac:dyDescent="0.2">
      <c r="A26" s="13" t="s">
        <v>5</v>
      </c>
    </row>
    <row r="27" spans="1:14" x14ac:dyDescent="0.2">
      <c r="E27" s="12" t="s">
        <v>4</v>
      </c>
      <c r="F27" s="11">
        <f>SUM(H8)</f>
        <v>33076</v>
      </c>
      <c r="G27" s="10">
        <f>+F27/$F$30*100</f>
        <v>8.9656780097474247</v>
      </c>
    </row>
    <row r="28" spans="1:14" x14ac:dyDescent="0.2">
      <c r="E28" s="12" t="s">
        <v>3</v>
      </c>
      <c r="F28" s="11">
        <f>SUM(H11)</f>
        <v>229268</v>
      </c>
      <c r="G28" s="10">
        <f>+F28/$F$30*100</f>
        <v>62.146059557950551</v>
      </c>
    </row>
    <row r="29" spans="1:14" x14ac:dyDescent="0.2">
      <c r="E29" s="8" t="s">
        <v>2</v>
      </c>
      <c r="F29" s="11">
        <f>SUM(H16)</f>
        <v>106574</v>
      </c>
      <c r="G29" s="10">
        <f>+F29/$F$30*100</f>
        <v>28.888262432302032</v>
      </c>
    </row>
    <row r="30" spans="1:14" x14ac:dyDescent="0.2">
      <c r="E30" s="6"/>
      <c r="F30" s="7">
        <f>SUM(F27:F29)</f>
        <v>368918</v>
      </c>
      <c r="G30" s="10">
        <f>+F30/$F$30*100</f>
        <v>100</v>
      </c>
    </row>
    <row r="31" spans="1:14" x14ac:dyDescent="0.2">
      <c r="E31" s="6" t="s">
        <v>1</v>
      </c>
      <c r="F31" s="9">
        <v>809</v>
      </c>
      <c r="G31" s="8"/>
    </row>
    <row r="32" spans="1:14" x14ac:dyDescent="0.2">
      <c r="E32" s="6" t="s">
        <v>0</v>
      </c>
      <c r="F32" s="7">
        <f>SUM(F30:F31)</f>
        <v>369727</v>
      </c>
      <c r="G32" s="6"/>
      <c r="H32" s="5"/>
    </row>
    <row r="39" spans="2:8" x14ac:dyDescent="0.2">
      <c r="B39" s="4"/>
      <c r="C39" s="4"/>
      <c r="D39" s="4"/>
      <c r="E39" s="4"/>
      <c r="F39" s="4"/>
      <c r="G39" s="4"/>
      <c r="H39" s="4"/>
    </row>
    <row r="40" spans="2:8" x14ac:dyDescent="0.2">
      <c r="B40" s="3"/>
      <c r="C40" s="3"/>
      <c r="D40" s="3"/>
      <c r="E40" s="3"/>
      <c r="F40" s="3"/>
      <c r="G40" s="3"/>
      <c r="H40" s="3"/>
    </row>
    <row r="41" spans="2:8" x14ac:dyDescent="0.2">
      <c r="B41"/>
      <c r="C41"/>
      <c r="D41"/>
      <c r="E41"/>
      <c r="F41"/>
      <c r="G41"/>
      <c r="H41"/>
    </row>
    <row r="42" spans="2:8" x14ac:dyDescent="0.2">
      <c r="B42" s="2"/>
      <c r="C42" s="2"/>
      <c r="D42" s="2"/>
      <c r="E42" s="2"/>
      <c r="F42" s="2"/>
      <c r="G42" s="2"/>
      <c r="H42" s="2"/>
    </row>
  </sheetData>
  <mergeCells count="4">
    <mergeCell ref="A1:H1"/>
    <mergeCell ref="A2:H2"/>
    <mergeCell ref="A3:H3"/>
    <mergeCell ref="H5:H6"/>
  </mergeCells>
  <printOptions horizontalCentered="1"/>
  <pageMargins left="0.51" right="0.51" top="0.79" bottom="0.79" header="0.59" footer="0.51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2022-09-01T00:33:35Z</dcterms:created>
  <dcterms:modified xsi:type="dcterms:W3CDTF">2022-09-01T00:38:07Z</dcterms:modified>
</cp:coreProperties>
</file>