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06E4EA13-FFA8-47A5-8AD5-79B7921B9C11}" xr6:coauthVersionLast="47" xr6:coauthVersionMax="47" xr10:uidLastSave="{00000000-0000-0000-0000-000000000000}"/>
  <bookViews>
    <workbookView xWindow="14415" yWindow="0" windowWidth="14400" windowHeight="15630" tabRatio="901" xr2:uid="{00000000-000D-0000-FFFF-FFFF00000000}"/>
  </bookViews>
  <sheets>
    <sheet name="suayed" sheetId="11" r:id="rId1"/>
  </sheets>
  <externalReferences>
    <externalReference r:id="rId2"/>
    <externalReference r:id="rId3"/>
    <externalReference r:id="rId4"/>
  </externalReferences>
  <definedNames>
    <definedName name="_03_02_2021_20_36" localSheetId="0">[1]datos!#REF!</definedName>
    <definedName name="_03_02_2021_20_36">[1]datos!#REF!</definedName>
    <definedName name="ana" localSheetId="0">[1]datos!#REF!</definedName>
    <definedName name="ana">[1]datos!#REF!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[2]!Tabla_Consulta_desde_acervo_estadistico733[[cplan]:[ncompleto]]</definedName>
    <definedName name="cat_programas">[2]Hoja5!$B$2:$C$1858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 localSheetId="0">#REF!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 localSheetId="0">'[3]9119B'!$A$1:$L$312</definedName>
    <definedName name="ok">'[3]9119B'!$A$1:$L$312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esc01" localSheetId="0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1" l="1"/>
  <c r="D10" i="11"/>
  <c r="D12" i="11"/>
  <c r="G73" i="11" l="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D73" i="11"/>
  <c r="D72" i="11"/>
  <c r="D71" i="11"/>
  <c r="H71" i="11" s="1"/>
  <c r="D70" i="11"/>
  <c r="D69" i="11"/>
  <c r="H69" i="11" s="1"/>
  <c r="D68" i="11"/>
  <c r="H68" i="11" s="1"/>
  <c r="D67" i="11"/>
  <c r="H67" i="11" s="1"/>
  <c r="D66" i="11"/>
  <c r="D65" i="11"/>
  <c r="D64" i="11"/>
  <c r="D63" i="11"/>
  <c r="H63" i="11" s="1"/>
  <c r="D62" i="11"/>
  <c r="D61" i="11"/>
  <c r="H61" i="11" s="1"/>
  <c r="D60" i="11"/>
  <c r="H60" i="11" s="1"/>
  <c r="D59" i="11"/>
  <c r="H59" i="11" s="1"/>
  <c r="D58" i="11"/>
  <c r="D57" i="11"/>
  <c r="D56" i="11"/>
  <c r="D55" i="11"/>
  <c r="H55" i="11" s="1"/>
  <c r="D54" i="11"/>
  <c r="D53" i="11"/>
  <c r="H53" i="11" s="1"/>
  <c r="D52" i="11"/>
  <c r="H52" i="11" s="1"/>
  <c r="D51" i="11"/>
  <c r="H51" i="11" s="1"/>
  <c r="D50" i="11"/>
  <c r="D49" i="11"/>
  <c r="D48" i="11"/>
  <c r="D47" i="11"/>
  <c r="H47" i="11" s="1"/>
  <c r="D46" i="11"/>
  <c r="D45" i="11"/>
  <c r="H45" i="11" s="1"/>
  <c r="D44" i="11"/>
  <c r="D41" i="11"/>
  <c r="H41" i="11" s="1"/>
  <c r="D40" i="11"/>
  <c r="D39" i="11"/>
  <c r="D38" i="11"/>
  <c r="D37" i="11"/>
  <c r="H37" i="11" s="1"/>
  <c r="D36" i="11"/>
  <c r="D35" i="11"/>
  <c r="H35" i="11" s="1"/>
  <c r="D34" i="11"/>
  <c r="H34" i="11" s="1"/>
  <c r="D33" i="11"/>
  <c r="H33" i="11" s="1"/>
  <c r="D32" i="11"/>
  <c r="D31" i="11"/>
  <c r="D30" i="11"/>
  <c r="F29" i="11"/>
  <c r="E29" i="11"/>
  <c r="C29" i="11"/>
  <c r="B29" i="11"/>
  <c r="G25" i="11"/>
  <c r="G22" i="11"/>
  <c r="G20" i="11"/>
  <c r="G18" i="11"/>
  <c r="H44" i="11" l="1"/>
  <c r="H30" i="11"/>
  <c r="H48" i="11"/>
  <c r="H56" i="11"/>
  <c r="H64" i="11"/>
  <c r="H72" i="11"/>
  <c r="H38" i="11"/>
  <c r="H31" i="11"/>
  <c r="H39" i="11"/>
  <c r="H49" i="11"/>
  <c r="H57" i="11"/>
  <c r="H65" i="11"/>
  <c r="H73" i="11"/>
  <c r="D29" i="11"/>
  <c r="H32" i="11"/>
  <c r="H36" i="11"/>
  <c r="H40" i="11"/>
  <c r="H46" i="11"/>
  <c r="H50" i="11"/>
  <c r="H54" i="11"/>
  <c r="H58" i="11"/>
  <c r="H62" i="11"/>
  <c r="H66" i="11"/>
  <c r="H70" i="11"/>
  <c r="G29" i="11"/>
  <c r="H29" i="11" l="1"/>
  <c r="B10" i="11" l="1"/>
  <c r="C10" i="11"/>
  <c r="E10" i="11"/>
  <c r="F10" i="11"/>
  <c r="F9" i="11" s="1"/>
  <c r="B12" i="11"/>
  <c r="C12" i="11"/>
  <c r="E12" i="11"/>
  <c r="F12" i="11"/>
  <c r="B15" i="11"/>
  <c r="C15" i="11"/>
  <c r="E15" i="11"/>
  <c r="F15" i="11"/>
  <c r="B17" i="11"/>
  <c r="C17" i="11"/>
  <c r="E17" i="11"/>
  <c r="F17" i="11"/>
  <c r="H18" i="11"/>
  <c r="B19" i="11"/>
  <c r="C19" i="11"/>
  <c r="E19" i="11"/>
  <c r="F19" i="11"/>
  <c r="H20" i="11"/>
  <c r="B21" i="11"/>
  <c r="C21" i="11"/>
  <c r="E21" i="11"/>
  <c r="F21" i="11"/>
  <c r="H22" i="11"/>
  <c r="B24" i="11"/>
  <c r="C24" i="11"/>
  <c r="D24" i="11"/>
  <c r="E24" i="11"/>
  <c r="F24" i="11"/>
  <c r="G24" i="11"/>
  <c r="H25" i="11"/>
  <c r="B26" i="11"/>
  <c r="C26" i="11"/>
  <c r="D26" i="11"/>
  <c r="E26" i="11"/>
  <c r="F26" i="11"/>
  <c r="G26" i="11"/>
  <c r="C9" i="11" l="1"/>
  <c r="E9" i="11"/>
  <c r="B9" i="11"/>
  <c r="D21" i="11"/>
  <c r="G17" i="11"/>
  <c r="D17" i="11"/>
  <c r="D19" i="11"/>
  <c r="G10" i="11"/>
  <c r="G19" i="11"/>
  <c r="G12" i="11"/>
  <c r="G23" i="11"/>
  <c r="C23" i="11"/>
  <c r="F23" i="11"/>
  <c r="E14" i="11"/>
  <c r="G21" i="11"/>
  <c r="C14" i="11"/>
  <c r="F28" i="11"/>
  <c r="B28" i="11"/>
  <c r="D23" i="11"/>
  <c r="F14" i="11"/>
  <c r="B14" i="11"/>
  <c r="D9" i="11"/>
  <c r="C28" i="11"/>
  <c r="D28" i="11"/>
  <c r="H26" i="11"/>
  <c r="B23" i="11"/>
  <c r="E23" i="11"/>
  <c r="E28" i="11"/>
  <c r="H24" i="11"/>
  <c r="G15" i="11"/>
  <c r="G9" i="11" l="1"/>
  <c r="H21" i="11"/>
  <c r="H23" i="11"/>
  <c r="H17" i="11"/>
  <c r="H10" i="11"/>
  <c r="G14" i="11"/>
  <c r="D14" i="11"/>
  <c r="H19" i="11"/>
  <c r="H12" i="11"/>
  <c r="F8" i="11"/>
  <c r="F75" i="11" s="1"/>
  <c r="C8" i="11"/>
  <c r="C75" i="11" s="1"/>
  <c r="E8" i="11"/>
  <c r="B8" i="11"/>
  <c r="H15" i="11"/>
  <c r="G28" i="11"/>
  <c r="H9" i="11" l="1"/>
  <c r="G8" i="11"/>
  <c r="G75" i="11" s="1"/>
  <c r="H14" i="11"/>
  <c r="H8" i="11"/>
  <c r="D8" i="11"/>
  <c r="D75" i="11" s="1"/>
  <c r="H28" i="11"/>
  <c r="B75" i="11"/>
  <c r="E75" i="11"/>
  <c r="H75" i="11" l="1"/>
</calcChain>
</file>

<file path=xl/sharedStrings.xml><?xml version="1.0" encoding="utf-8"?>
<sst xmlns="http://schemas.openxmlformats.org/spreadsheetml/2006/main" count="84" uniqueCount="71">
  <si>
    <t>Total</t>
  </si>
  <si>
    <t>FUENTE: Dirección General de Administración Escolar, UNAM.</t>
  </si>
  <si>
    <t>T O T A L</t>
  </si>
  <si>
    <t>Mujeres</t>
  </si>
  <si>
    <t>Hombres</t>
  </si>
  <si>
    <t>Reingreso</t>
  </si>
  <si>
    <t>Primer ingreso</t>
  </si>
  <si>
    <t>UNAM. POBLACIÓN ESCOLAR</t>
  </si>
  <si>
    <t>Maestría</t>
  </si>
  <si>
    <t>Doctorado</t>
  </si>
  <si>
    <t>Especialización</t>
  </si>
  <si>
    <t>Doctorado en Música</t>
  </si>
  <si>
    <t>Maestría y Doctorado en Bibliotecología y Estudios de la Información</t>
  </si>
  <si>
    <t>Maestría en Docencia para la Educación Media Superior</t>
  </si>
  <si>
    <t>Doctorado en Ciencias Matemáticas</t>
  </si>
  <si>
    <t>Escuela Nacional de Trabajo Social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</si>
  <si>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</si>
  <si>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</si>
  <si>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</si>
  <si>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</si>
  <si>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Psicología</t>
  </si>
  <si>
    <t>Facultad de Medicina Veterinaria y Zootecnia</t>
  </si>
  <si>
    <t>Facultad de Filosofía y Letras</t>
  </si>
  <si>
    <t>Facultad de Economía</t>
  </si>
  <si>
    <t>Facultad de Derecho</t>
  </si>
  <si>
    <t>Facultad de Contaduría y Administración</t>
  </si>
  <si>
    <r>
      <t>b</t>
    </r>
    <r>
      <rPr>
        <sz val="8"/>
        <rFont val="Arial"/>
        <family val="2"/>
      </rPr>
      <t xml:space="preserve"> Carrera sin primer ingreso directo.</t>
    </r>
  </si>
  <si>
    <t>Trabajo Social</t>
  </si>
  <si>
    <t>Escuela Nacional de Lenguas, Lingüística y Traducción</t>
  </si>
  <si>
    <t>Administración de Archivos y Gestión Documental</t>
  </si>
  <si>
    <t>Escuela Nacional de Estudios Superiores, Unidad Morelia</t>
  </si>
  <si>
    <t>Psicología</t>
  </si>
  <si>
    <t>Diseño y Comunicación Visual</t>
  </si>
  <si>
    <t>Contaduría</t>
  </si>
  <si>
    <t>Administración</t>
  </si>
  <si>
    <t>Sociología</t>
  </si>
  <si>
    <t>Relaciones Internacionales</t>
  </si>
  <si>
    <t>Pedagogía</t>
  </si>
  <si>
    <t>Economía</t>
  </si>
  <si>
    <t>Derecho</t>
  </si>
  <si>
    <t>Lengua y Literaturas Hispánicas</t>
  </si>
  <si>
    <t>Historia</t>
  </si>
  <si>
    <t>Filosofía</t>
  </si>
  <si>
    <t>Ciencias Políticas y Administración Pública</t>
  </si>
  <si>
    <t>Facultad de Música</t>
  </si>
  <si>
    <t>Bibliotecología y Estudios de la Información</t>
  </si>
  <si>
    <t>Ciencias de la Comunicación</t>
  </si>
  <si>
    <t>Facultad de Ciencias Políticas y Sociales</t>
  </si>
  <si>
    <t>Facultad de Ciencias</t>
  </si>
  <si>
    <t>Población</t>
  </si>
  <si>
    <t>total</t>
  </si>
  <si>
    <r>
      <t>Enfermería</t>
    </r>
    <r>
      <rPr>
        <vertAlign val="superscript"/>
        <sz val="10"/>
        <rFont val="Arial"/>
        <family val="2"/>
      </rPr>
      <t>b</t>
    </r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</si>
  <si>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</si>
  <si>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</si>
  <si>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</si>
  <si>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</si>
  <si>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</si>
  <si>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Lengua y Literaturas Modernas (Letras Inglesas)</t>
  </si>
  <si>
    <t>Geografía</t>
  </si>
  <si>
    <r>
      <t>Informática</t>
    </r>
    <r>
      <rPr>
        <vertAlign val="superscript"/>
        <sz val="10"/>
        <rFont val="Arial"/>
        <family val="2"/>
      </rPr>
      <t>a</t>
    </r>
  </si>
  <si>
    <t>LICENCIATURA</t>
  </si>
  <si>
    <t>Instituto de Investigaciones Bibliotecológicas y de la Información</t>
  </si>
  <si>
    <t>Maestría y Doctorado en Bibliotecología y Estudios de la Información (a Distancia)</t>
  </si>
  <si>
    <t>Especialización en Enseñanza de Español como Lengua Extranjera (a Distancia)</t>
  </si>
  <si>
    <t>Especialización en Medicina Veterinaria y Zootecnia (Producción Animal)</t>
  </si>
  <si>
    <t>POSGRADO</t>
  </si>
  <si>
    <t>Nivel / Entidad académica / Carrera</t>
  </si>
  <si>
    <t>SISTEMA UNIVERSIDAD ABIERTA Y EDUCACIÓN A DISTANCIA</t>
  </si>
  <si>
    <t>2022-2023</t>
  </si>
  <si>
    <r>
      <t>a</t>
    </r>
    <r>
      <rPr>
        <sz val="8"/>
        <rFont val="Arial"/>
        <family val="2"/>
      </rPr>
      <t xml:space="preserve"> Esta carrera no tiene primer ingreso directo. Los 232 alumnos de primer ingreso que aparecen registrados, son el resultado de un segundo proceso de selección realizado a los alumnos asignados a las carreras de Administración y Contaduría de la propia Facultad.</t>
    </r>
  </si>
  <si>
    <t>Facultad de Enfermería y Obstetricia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</si>
</sst>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44">
    <xf numFmtId="0" fontId="0" fillId="0" borderId="0" xfId="0"/>
    <xf numFmtId="0" fontId="3" fillId="0" borderId="0" xfId="1" applyFont="1"/>
    <xf numFmtId="3" fontId="3" fillId="0" borderId="0" xfId="1" applyNumberFormat="1" applyFont="1"/>
    <xf numFmtId="3" fontId="3" fillId="0" borderId="0" xfId="1" applyNumberFormat="1" applyFont="1" applyAlignment="1">
      <alignment vertical="center"/>
    </xf>
    <xf numFmtId="0" fontId="6" fillId="0" borderId="0" xfId="1" applyFont="1"/>
    <xf numFmtId="0" fontId="5" fillId="2" borderId="0" xfId="1" applyFont="1" applyFill="1" applyAlignment="1">
      <alignment vertical="center"/>
    </xf>
    <xf numFmtId="3" fontId="3" fillId="0" borderId="0" xfId="0" applyNumberFormat="1" applyFont="1"/>
    <xf numFmtId="0" fontId="5" fillId="0" borderId="0" xfId="1" applyFont="1" applyAlignment="1">
      <alignment vertical="center"/>
    </xf>
    <xf numFmtId="3" fontId="5" fillId="2" borderId="0" xfId="1" applyNumberFormat="1" applyFont="1" applyFill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" fontId="5" fillId="0" borderId="0" xfId="1" applyNumberFormat="1" applyFont="1" applyAlignment="1">
      <alignment vertical="center"/>
    </xf>
    <xf numFmtId="3" fontId="8" fillId="2" borderId="0" xfId="7" applyNumberFormat="1" applyFont="1" applyFill="1" applyAlignment="1">
      <alignment horizontal="centerContinuous" vertical="center"/>
    </xf>
    <xf numFmtId="3" fontId="5" fillId="0" borderId="0" xfId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vertical="center"/>
    </xf>
    <xf numFmtId="1" fontId="3" fillId="0" borderId="0" xfId="1" applyNumberFormat="1" applyFont="1" applyAlignment="1">
      <alignment vertical="center" wrapText="1"/>
    </xf>
    <xf numFmtId="3" fontId="3" fillId="0" borderId="0" xfId="1" applyNumberFormat="1" applyFont="1" applyAlignment="1">
      <alignment horizontal="right"/>
    </xf>
    <xf numFmtId="0" fontId="3" fillId="0" borderId="0" xfId="0" applyFont="1"/>
    <xf numFmtId="1" fontId="3" fillId="0" borderId="0" xfId="1" applyNumberFormat="1" applyFont="1" applyAlignment="1">
      <alignment horizontal="left" vertical="center" indent="2"/>
    </xf>
    <xf numFmtId="0" fontId="5" fillId="0" borderId="0" xfId="1" applyFont="1"/>
    <xf numFmtId="0" fontId="5" fillId="0" borderId="0" xfId="1" applyFont="1" applyAlignment="1">
      <alignment horizontal="left" vertical="center" indent="1"/>
    </xf>
    <xf numFmtId="1" fontId="5" fillId="0" borderId="0" xfId="1" quotePrefix="1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0" quotePrefix="1" applyFont="1" applyAlignment="1">
      <alignment horizontal="left" vertical="center" indent="2"/>
    </xf>
    <xf numFmtId="0" fontId="3" fillId="0" borderId="0" xfId="0" quotePrefix="1" applyFont="1" applyAlignment="1">
      <alignment horizontal="left" indent="2"/>
    </xf>
    <xf numFmtId="1" fontId="5" fillId="0" borderId="0" xfId="1" applyNumberFormat="1" applyFont="1" applyAlignment="1">
      <alignment horizontal="left" vertical="center" indent="1"/>
    </xf>
    <xf numFmtId="3" fontId="3" fillId="0" borderId="0" xfId="2" applyNumberFormat="1" applyFont="1" applyFill="1" applyBorder="1" applyAlignment="1">
      <alignment horizontal="right" vertical="center"/>
    </xf>
    <xf numFmtId="3" fontId="3" fillId="0" borderId="0" xfId="2" applyNumberFormat="1" applyFont="1"/>
    <xf numFmtId="0" fontId="3" fillId="0" borderId="0" xfId="1" applyFont="1" applyAlignment="1">
      <alignment horizontal="left" vertical="center" indent="2"/>
    </xf>
    <xf numFmtId="3" fontId="3" fillId="0" borderId="0" xfId="0" applyNumberFormat="1" applyFont="1" applyAlignment="1">
      <alignment horizontal="left" vertical="center" indent="2"/>
    </xf>
    <xf numFmtId="3" fontId="5" fillId="0" borderId="0" xfId="0" applyNumberFormat="1" applyFont="1" applyAlignment="1">
      <alignment horizontal="left" vertical="center" indent="1"/>
    </xf>
    <xf numFmtId="3" fontId="5" fillId="0" borderId="0" xfId="0" applyNumberFormat="1" applyFont="1" applyAlignment="1">
      <alignment horizontal="left" vertical="center"/>
    </xf>
    <xf numFmtId="3" fontId="8" fillId="2" borderId="0" xfId="1" applyNumberFormat="1" applyFont="1" applyFill="1" applyAlignment="1">
      <alignment horizontal="center" vertical="center"/>
    </xf>
    <xf numFmtId="3" fontId="8" fillId="2" borderId="0" xfId="1" quotePrefix="1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1" fontId="7" fillId="0" borderId="0" xfId="1" applyNumberFormat="1" applyFont="1" applyAlignment="1">
      <alignment vertical="center" wrapText="1"/>
    </xf>
    <xf numFmtId="3" fontId="8" fillId="2" borderId="0" xfId="1" applyNumberFormat="1" applyFont="1" applyFill="1" applyAlignment="1">
      <alignment horizontal="center" vertical="center"/>
    </xf>
  </cellXfs>
  <cellStyles count="9">
    <cellStyle name="Millares" xfId="2" builtinId="3"/>
    <cellStyle name="Normal" xfId="0" builtinId="0"/>
    <cellStyle name="Normal 10 2 2" xfId="5" xr:uid="{00000000-0005-0000-0000-000002000000}"/>
    <cellStyle name="Normal 19" xfId="8" xr:uid="{00000000-0005-0000-0000-000003000000}"/>
    <cellStyle name="Normal 2 4 2" xfId="3" xr:uid="{00000000-0005-0000-0000-000004000000}"/>
    <cellStyle name="Normal 3" xfId="4" xr:uid="{00000000-0005-0000-0000-000005000000}"/>
    <cellStyle name="Normal 3 2 2" xfId="6" xr:uid="{00000000-0005-0000-0000-000006000000}"/>
    <cellStyle name="Normal_pe_bach" xfId="7" xr:uid="{00000000-0005-0000-0000-00000E000000}"/>
    <cellStyle name="Normal_poblac99" xfId="1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P229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0.42578125" style="1" bestFit="1" customWidth="1"/>
    <col min="2" max="8" width="11.140625" style="2" customWidth="1"/>
    <col min="9" max="16" width="11.140625" style="1" customWidth="1"/>
    <col min="17" max="16384" width="10.85546875" style="1"/>
  </cols>
  <sheetData>
    <row r="1" spans="1:8" ht="15" customHeight="1" x14ac:dyDescent="0.2">
      <c r="A1" s="39" t="s">
        <v>7</v>
      </c>
      <c r="B1" s="39"/>
      <c r="C1" s="39"/>
      <c r="D1" s="39"/>
      <c r="E1" s="39"/>
      <c r="F1" s="39"/>
      <c r="G1" s="39"/>
      <c r="H1" s="39"/>
    </row>
    <row r="2" spans="1:8" ht="15" customHeight="1" x14ac:dyDescent="0.2">
      <c r="A2" s="39" t="s">
        <v>67</v>
      </c>
      <c r="B2" s="39"/>
      <c r="C2" s="39"/>
      <c r="D2" s="39"/>
      <c r="E2" s="39"/>
      <c r="F2" s="39"/>
      <c r="G2" s="39"/>
      <c r="H2" s="39"/>
    </row>
    <row r="3" spans="1:8" ht="15" customHeight="1" x14ac:dyDescent="0.2">
      <c r="A3" s="40" t="s">
        <v>68</v>
      </c>
      <c r="B3" s="40"/>
      <c r="C3" s="40"/>
      <c r="D3" s="40"/>
      <c r="E3" s="40"/>
      <c r="F3" s="40"/>
      <c r="G3" s="40"/>
      <c r="H3" s="40"/>
    </row>
    <row r="4" spans="1:8" x14ac:dyDescent="0.2">
      <c r="A4" s="18"/>
      <c r="B4" s="18"/>
      <c r="C4" s="18"/>
      <c r="D4" s="18"/>
      <c r="E4" s="18"/>
      <c r="F4" s="18"/>
      <c r="G4" s="18"/>
      <c r="H4" s="18"/>
    </row>
    <row r="5" spans="1:8" s="4" customFormat="1" ht="15" customHeight="1" x14ac:dyDescent="0.2">
      <c r="A5" s="41" t="s">
        <v>66</v>
      </c>
      <c r="B5" s="43" t="s">
        <v>6</v>
      </c>
      <c r="C5" s="43"/>
      <c r="D5" s="43"/>
      <c r="E5" s="43" t="s">
        <v>5</v>
      </c>
      <c r="F5" s="43"/>
      <c r="G5" s="43"/>
      <c r="H5" s="17" t="s">
        <v>49</v>
      </c>
    </row>
    <row r="6" spans="1:8" s="4" customFormat="1" ht="15" customHeight="1" x14ac:dyDescent="0.2">
      <c r="A6" s="41"/>
      <c r="B6" s="37" t="s">
        <v>4</v>
      </c>
      <c r="C6" s="38" t="s">
        <v>3</v>
      </c>
      <c r="D6" s="37" t="s">
        <v>0</v>
      </c>
      <c r="E6" s="37" t="s">
        <v>4</v>
      </c>
      <c r="F6" s="38" t="s">
        <v>3</v>
      </c>
      <c r="G6" s="37" t="s">
        <v>0</v>
      </c>
      <c r="H6" s="17" t="s">
        <v>50</v>
      </c>
    </row>
    <row r="7" spans="1:8" ht="9" customHeight="1" x14ac:dyDescent="0.2"/>
    <row r="8" spans="1:8" ht="15" customHeight="1" x14ac:dyDescent="0.2">
      <c r="A8" s="7" t="s">
        <v>65</v>
      </c>
      <c r="B8" s="13">
        <f t="shared" ref="B8:H8" si="0">B9+B14+B23</f>
        <v>19</v>
      </c>
      <c r="C8" s="13">
        <f t="shared" si="0"/>
        <v>40</v>
      </c>
      <c r="D8" s="13">
        <f t="shared" si="0"/>
        <v>59</v>
      </c>
      <c r="E8" s="13">
        <f t="shared" si="0"/>
        <v>15</v>
      </c>
      <c r="F8" s="13">
        <f t="shared" si="0"/>
        <v>53</v>
      </c>
      <c r="G8" s="13">
        <f t="shared" si="0"/>
        <v>68</v>
      </c>
      <c r="H8" s="13">
        <f t="shared" si="0"/>
        <v>127</v>
      </c>
    </row>
    <row r="9" spans="1:8" ht="15" customHeight="1" x14ac:dyDescent="0.2">
      <c r="A9" s="7" t="s">
        <v>10</v>
      </c>
      <c r="B9" s="13">
        <f t="shared" ref="B9:G9" si="1">SUM(B10,B12)</f>
        <v>11</v>
      </c>
      <c r="C9" s="13">
        <f t="shared" si="1"/>
        <v>29</v>
      </c>
      <c r="D9" s="13">
        <f t="shared" si="1"/>
        <v>40</v>
      </c>
      <c r="E9" s="13">
        <f t="shared" si="1"/>
        <v>9</v>
      </c>
      <c r="F9" s="13">
        <f t="shared" si="1"/>
        <v>37</v>
      </c>
      <c r="G9" s="13">
        <f t="shared" si="1"/>
        <v>46</v>
      </c>
      <c r="H9" s="13">
        <f>+D9+G9</f>
        <v>86</v>
      </c>
    </row>
    <row r="10" spans="1:8" s="24" customFormat="1" ht="15" customHeight="1" x14ac:dyDescent="0.2">
      <c r="A10" s="25" t="s">
        <v>21</v>
      </c>
      <c r="B10" s="13">
        <f>SUM(B11)</f>
        <v>11</v>
      </c>
      <c r="C10" s="13">
        <f>SUM(C11)</f>
        <v>13</v>
      </c>
      <c r="D10" s="13">
        <f>SUM(D11)</f>
        <v>24</v>
      </c>
      <c r="E10" s="13">
        <f>SUM(E11)</f>
        <v>3</v>
      </c>
      <c r="F10" s="13">
        <f>SUM(F11)</f>
        <v>2</v>
      </c>
      <c r="G10" s="13">
        <f>E10+F10</f>
        <v>5</v>
      </c>
      <c r="H10" s="13">
        <f>+D10+G10</f>
        <v>29</v>
      </c>
    </row>
    <row r="11" spans="1:8" ht="15" customHeight="1" x14ac:dyDescent="0.2">
      <c r="A11" s="33" t="s">
        <v>64</v>
      </c>
      <c r="B11" s="12">
        <v>11</v>
      </c>
      <c r="C11" s="12">
        <v>13</v>
      </c>
      <c r="D11" s="9">
        <v>24</v>
      </c>
      <c r="E11" s="12">
        <v>3</v>
      </c>
      <c r="F11" s="12">
        <v>2</v>
      </c>
      <c r="G11" s="9">
        <v>5</v>
      </c>
      <c r="H11" s="9">
        <v>29</v>
      </c>
    </row>
    <row r="12" spans="1:8" ht="15" customHeight="1" x14ac:dyDescent="0.2">
      <c r="A12" s="25" t="s">
        <v>28</v>
      </c>
      <c r="B12" s="15">
        <f>SUM(B13)</f>
        <v>0</v>
      </c>
      <c r="C12" s="15">
        <f>SUM(C13)</f>
        <v>16</v>
      </c>
      <c r="D12" s="15">
        <f>SUM(D13)</f>
        <v>16</v>
      </c>
      <c r="E12" s="15">
        <f>SUM(E13)</f>
        <v>6</v>
      </c>
      <c r="F12" s="15">
        <f>SUM(F13)</f>
        <v>35</v>
      </c>
      <c r="G12" s="13">
        <f>E12+F12</f>
        <v>41</v>
      </c>
      <c r="H12" s="13">
        <f>+D12+G12</f>
        <v>57</v>
      </c>
    </row>
    <row r="13" spans="1:8" ht="15" customHeight="1" x14ac:dyDescent="0.2">
      <c r="A13" s="34" t="s">
        <v>63</v>
      </c>
      <c r="B13" s="9">
        <v>0</v>
      </c>
      <c r="C13" s="9">
        <v>16</v>
      </c>
      <c r="D13" s="9">
        <v>16</v>
      </c>
      <c r="E13" s="9">
        <v>6</v>
      </c>
      <c r="F13" s="9">
        <v>35</v>
      </c>
      <c r="G13" s="9">
        <v>41</v>
      </c>
      <c r="H13" s="9">
        <v>57</v>
      </c>
    </row>
    <row r="14" spans="1:8" ht="15" customHeight="1" x14ac:dyDescent="0.2">
      <c r="A14" s="36" t="s">
        <v>8</v>
      </c>
      <c r="B14" s="15">
        <f t="shared" ref="B14:H14" si="2">B15+B17+B19+B21</f>
        <v>5</v>
      </c>
      <c r="C14" s="15">
        <f t="shared" si="2"/>
        <v>10</v>
      </c>
      <c r="D14" s="15">
        <f t="shared" si="2"/>
        <v>15</v>
      </c>
      <c r="E14" s="15">
        <f t="shared" si="2"/>
        <v>3</v>
      </c>
      <c r="F14" s="15">
        <f t="shared" si="2"/>
        <v>16</v>
      </c>
      <c r="G14" s="15">
        <f t="shared" si="2"/>
        <v>19</v>
      </c>
      <c r="H14" s="15">
        <f t="shared" si="2"/>
        <v>34</v>
      </c>
    </row>
    <row r="15" spans="1:8" ht="15" customHeight="1" x14ac:dyDescent="0.2">
      <c r="A15" s="25" t="s">
        <v>22</v>
      </c>
      <c r="B15" s="13">
        <f>SUM(B16)</f>
        <v>5</v>
      </c>
      <c r="C15" s="13">
        <f>SUM(C16)</f>
        <v>10</v>
      </c>
      <c r="D15" s="13">
        <f>SUM(D16)</f>
        <v>15</v>
      </c>
      <c r="E15" s="13">
        <f>SUM(E16)</f>
        <v>3</v>
      </c>
      <c r="F15" s="13">
        <f>SUM(F16)</f>
        <v>16</v>
      </c>
      <c r="G15" s="13">
        <f>F15+E15</f>
        <v>19</v>
      </c>
      <c r="H15" s="13">
        <f t="shared" ref="H15:H22" si="3">+D15+G15</f>
        <v>34</v>
      </c>
    </row>
    <row r="16" spans="1:8" ht="15" customHeight="1" x14ac:dyDescent="0.2">
      <c r="A16" s="34" t="s">
        <v>62</v>
      </c>
      <c r="B16" s="12">
        <v>5</v>
      </c>
      <c r="C16" s="12">
        <v>10</v>
      </c>
      <c r="D16" s="9">
        <v>15</v>
      </c>
      <c r="E16" s="12">
        <v>3</v>
      </c>
      <c r="F16" s="12">
        <v>16</v>
      </c>
      <c r="G16" s="9">
        <v>19</v>
      </c>
      <c r="H16" s="9">
        <v>34</v>
      </c>
    </row>
    <row r="17" spans="1:8" ht="15" hidden="1" customHeight="1" x14ac:dyDescent="0.2">
      <c r="A17" s="25" t="s">
        <v>19</v>
      </c>
      <c r="B17" s="13">
        <f>SUM(B18)</f>
        <v>0</v>
      </c>
      <c r="C17" s="13">
        <f>SUM(C18)</f>
        <v>0</v>
      </c>
      <c r="D17" s="13">
        <f>B17+C17</f>
        <v>0</v>
      </c>
      <c r="E17" s="13">
        <f>SUM(E18)</f>
        <v>0</v>
      </c>
      <c r="F17" s="13">
        <f>SUM(F18)</f>
        <v>0</v>
      </c>
      <c r="G17" s="13">
        <f>F17+E17</f>
        <v>0</v>
      </c>
      <c r="H17" s="13">
        <f t="shared" si="3"/>
        <v>0</v>
      </c>
    </row>
    <row r="18" spans="1:8" ht="15" hidden="1" customHeight="1" x14ac:dyDescent="0.2">
      <c r="A18" s="34" t="s">
        <v>13</v>
      </c>
      <c r="B18" s="12">
        <v>0</v>
      </c>
      <c r="C18" s="12">
        <v>0</v>
      </c>
      <c r="D18" s="9">
        <v>0</v>
      </c>
      <c r="E18" s="12">
        <v>0</v>
      </c>
      <c r="F18" s="12">
        <v>0</v>
      </c>
      <c r="G18" s="9">
        <f>+F18+E18</f>
        <v>0</v>
      </c>
      <c r="H18" s="9">
        <f t="shared" si="3"/>
        <v>0</v>
      </c>
    </row>
    <row r="19" spans="1:8" ht="15" hidden="1" customHeight="1" x14ac:dyDescent="0.2">
      <c r="A19" s="25" t="s">
        <v>16</v>
      </c>
      <c r="B19" s="13">
        <f>SUM(B20)</f>
        <v>0</v>
      </c>
      <c r="C19" s="13">
        <f>SUM(C20)</f>
        <v>0</v>
      </c>
      <c r="D19" s="13">
        <f>B19+C19</f>
        <v>0</v>
      </c>
      <c r="E19" s="13">
        <f>SUM(E20)</f>
        <v>0</v>
      </c>
      <c r="F19" s="13">
        <f>SUM(F20)</f>
        <v>0</v>
      </c>
      <c r="G19" s="13">
        <f>F19+E19</f>
        <v>0</v>
      </c>
      <c r="H19" s="13">
        <f t="shared" si="3"/>
        <v>0</v>
      </c>
    </row>
    <row r="20" spans="1:8" ht="15" hidden="1" customHeight="1" x14ac:dyDescent="0.2">
      <c r="A20" s="34" t="s">
        <v>13</v>
      </c>
      <c r="B20" s="12">
        <v>0</v>
      </c>
      <c r="C20" s="12">
        <v>0</v>
      </c>
      <c r="D20" s="9">
        <v>0</v>
      </c>
      <c r="E20" s="12">
        <v>0</v>
      </c>
      <c r="F20" s="12">
        <v>0</v>
      </c>
      <c r="G20" s="9">
        <f>+F20+E20</f>
        <v>0</v>
      </c>
      <c r="H20" s="9">
        <f t="shared" si="3"/>
        <v>0</v>
      </c>
    </row>
    <row r="21" spans="1:8" ht="15" hidden="1" customHeight="1" x14ac:dyDescent="0.2">
      <c r="A21" s="25" t="s">
        <v>61</v>
      </c>
      <c r="B21" s="13">
        <f>SUM(B22)</f>
        <v>0</v>
      </c>
      <c r="C21" s="13">
        <f>SUM(C22)</f>
        <v>0</v>
      </c>
      <c r="D21" s="13">
        <f>B21+C21</f>
        <v>0</v>
      </c>
      <c r="E21" s="13">
        <f>SUM(E22)</f>
        <v>0</v>
      </c>
      <c r="F21" s="13">
        <f>SUM(F22)</f>
        <v>0</v>
      </c>
      <c r="G21" s="13">
        <f>F21+E21</f>
        <v>0</v>
      </c>
      <c r="H21" s="13">
        <f t="shared" si="3"/>
        <v>0</v>
      </c>
    </row>
    <row r="22" spans="1:8" ht="15" hidden="1" customHeight="1" x14ac:dyDescent="0.2">
      <c r="A22" s="34" t="s">
        <v>12</v>
      </c>
      <c r="B22" s="12">
        <v>0</v>
      </c>
      <c r="C22" s="12">
        <v>0</v>
      </c>
      <c r="D22" s="9">
        <v>0</v>
      </c>
      <c r="E22" s="12">
        <v>0</v>
      </c>
      <c r="F22" s="12">
        <v>0</v>
      </c>
      <c r="G22" s="9">
        <f>+F22+E22</f>
        <v>0</v>
      </c>
      <c r="H22" s="9">
        <f t="shared" si="3"/>
        <v>0</v>
      </c>
    </row>
    <row r="23" spans="1:8" ht="15" customHeight="1" x14ac:dyDescent="0.2">
      <c r="A23" s="36" t="s">
        <v>9</v>
      </c>
      <c r="B23" s="15">
        <f t="shared" ref="B23:G23" si="4">SUM(B24,B26)</f>
        <v>3</v>
      </c>
      <c r="C23" s="15">
        <f t="shared" si="4"/>
        <v>1</v>
      </c>
      <c r="D23" s="15">
        <f t="shared" si="4"/>
        <v>4</v>
      </c>
      <c r="E23" s="15">
        <f t="shared" si="4"/>
        <v>3</v>
      </c>
      <c r="F23" s="15">
        <f t="shared" si="4"/>
        <v>0</v>
      </c>
      <c r="G23" s="15">
        <f t="shared" si="4"/>
        <v>3</v>
      </c>
      <c r="H23" s="13">
        <f t="shared" ref="H23:H28" si="5">+D23+G23</f>
        <v>7</v>
      </c>
    </row>
    <row r="24" spans="1:8" ht="15" hidden="1" customHeight="1" x14ac:dyDescent="0.2">
      <c r="A24" s="35" t="s">
        <v>48</v>
      </c>
      <c r="B24" s="15">
        <f t="shared" ref="B24:G24" si="6">SUM(B25)</f>
        <v>0</v>
      </c>
      <c r="C24" s="15">
        <f t="shared" si="6"/>
        <v>0</v>
      </c>
      <c r="D24" s="15">
        <f t="shared" si="6"/>
        <v>0</v>
      </c>
      <c r="E24" s="15">
        <f t="shared" si="6"/>
        <v>0</v>
      </c>
      <c r="F24" s="15">
        <f t="shared" si="6"/>
        <v>0</v>
      </c>
      <c r="G24" s="15">
        <f t="shared" si="6"/>
        <v>0</v>
      </c>
      <c r="H24" s="13">
        <f t="shared" si="5"/>
        <v>0</v>
      </c>
    </row>
    <row r="25" spans="1:8" ht="15" hidden="1" customHeight="1" x14ac:dyDescent="0.2">
      <c r="A25" s="34" t="s">
        <v>14</v>
      </c>
      <c r="B25" s="12">
        <v>0</v>
      </c>
      <c r="C25" s="12">
        <v>0</v>
      </c>
      <c r="D25" s="9">
        <v>0</v>
      </c>
      <c r="E25" s="12">
        <v>0</v>
      </c>
      <c r="F25" s="12">
        <v>0</v>
      </c>
      <c r="G25" s="9">
        <f>+F25+E25</f>
        <v>0</v>
      </c>
      <c r="H25" s="9">
        <f t="shared" si="5"/>
        <v>0</v>
      </c>
    </row>
    <row r="26" spans="1:8" ht="15" customHeight="1" x14ac:dyDescent="0.2">
      <c r="A26" s="35" t="s">
        <v>44</v>
      </c>
      <c r="B26" s="15">
        <f>B27</f>
        <v>3</v>
      </c>
      <c r="C26" s="15">
        <f>C27</f>
        <v>1</v>
      </c>
      <c r="D26" s="15">
        <f>D27</f>
        <v>4</v>
      </c>
      <c r="E26" s="15">
        <f>E27</f>
        <v>3</v>
      </c>
      <c r="F26" s="15">
        <f>F27</f>
        <v>0</v>
      </c>
      <c r="G26" s="15">
        <f>SUM(G27)</f>
        <v>3</v>
      </c>
      <c r="H26" s="13">
        <f t="shared" si="5"/>
        <v>7</v>
      </c>
    </row>
    <row r="27" spans="1:8" ht="15" customHeight="1" x14ac:dyDescent="0.2">
      <c r="A27" s="34" t="s">
        <v>11</v>
      </c>
      <c r="B27" s="12">
        <v>3</v>
      </c>
      <c r="C27" s="12">
        <v>1</v>
      </c>
      <c r="D27" s="9">
        <v>4</v>
      </c>
      <c r="E27" s="12">
        <v>3</v>
      </c>
      <c r="F27" s="12">
        <v>0</v>
      </c>
      <c r="G27" s="9">
        <v>3</v>
      </c>
      <c r="H27" s="9">
        <v>7</v>
      </c>
    </row>
    <row r="28" spans="1:8" ht="15" customHeight="1" x14ac:dyDescent="0.2">
      <c r="A28" s="16" t="s">
        <v>60</v>
      </c>
      <c r="B28" s="13">
        <f t="shared" ref="B28:G28" si="7">SUM(B29:B73)/2</f>
        <v>5160</v>
      </c>
      <c r="C28" s="13">
        <f t="shared" si="7"/>
        <v>5576</v>
      </c>
      <c r="D28" s="13">
        <f t="shared" si="7"/>
        <v>10736</v>
      </c>
      <c r="E28" s="13">
        <f t="shared" si="7"/>
        <v>14273</v>
      </c>
      <c r="F28" s="13">
        <f t="shared" si="7"/>
        <v>17900</v>
      </c>
      <c r="G28" s="13">
        <f t="shared" si="7"/>
        <v>32173</v>
      </c>
      <c r="H28" s="13">
        <f t="shared" si="5"/>
        <v>42909</v>
      </c>
    </row>
    <row r="29" spans="1:8" s="24" customFormat="1" ht="15" customHeight="1" x14ac:dyDescent="0.2">
      <c r="A29" s="26" t="s">
        <v>47</v>
      </c>
      <c r="B29" s="13">
        <f>SUM(B30:B33)</f>
        <v>889</v>
      </c>
      <c r="C29" s="13">
        <f>SUM(C30:C33)</f>
        <v>796</v>
      </c>
      <c r="D29" s="13">
        <f>+C29+B29</f>
        <v>1685</v>
      </c>
      <c r="E29" s="13">
        <f>SUM(E30:E33)</f>
        <v>2115</v>
      </c>
      <c r="F29" s="13">
        <f>SUM(F30:F33)</f>
        <v>2216</v>
      </c>
      <c r="G29" s="13">
        <f>+F29+E29</f>
        <v>4331</v>
      </c>
      <c r="H29" s="13">
        <f>+D29+G29</f>
        <v>6016</v>
      </c>
    </row>
    <row r="30" spans="1:8" ht="15" customHeight="1" x14ac:dyDescent="0.2">
      <c r="A30" s="33" t="s">
        <v>46</v>
      </c>
      <c r="B30" s="22">
        <v>264</v>
      </c>
      <c r="C30" s="22">
        <v>270</v>
      </c>
      <c r="D30" s="9">
        <f t="shared" ref="D30:D73" si="8">+C30+B30</f>
        <v>534</v>
      </c>
      <c r="E30" s="22">
        <v>705</v>
      </c>
      <c r="F30" s="22">
        <v>751</v>
      </c>
      <c r="G30" s="9">
        <f t="shared" ref="G30:G73" si="9">+F30+E30</f>
        <v>1456</v>
      </c>
      <c r="H30" s="9">
        <f t="shared" ref="H30:H73" si="10">+D30+G30</f>
        <v>1990</v>
      </c>
    </row>
    <row r="31" spans="1:8" ht="15" customHeight="1" x14ac:dyDescent="0.2">
      <c r="A31" s="33" t="s">
        <v>43</v>
      </c>
      <c r="B31" s="22">
        <v>302</v>
      </c>
      <c r="C31" s="22">
        <v>160</v>
      </c>
      <c r="D31" s="9">
        <f t="shared" si="8"/>
        <v>462</v>
      </c>
      <c r="E31" s="22">
        <v>660</v>
      </c>
      <c r="F31" s="22">
        <v>523</v>
      </c>
      <c r="G31" s="9">
        <f t="shared" si="9"/>
        <v>1183</v>
      </c>
      <c r="H31" s="9">
        <f t="shared" si="10"/>
        <v>1645</v>
      </c>
    </row>
    <row r="32" spans="1:8" ht="15" customHeight="1" x14ac:dyDescent="0.2">
      <c r="A32" s="33" t="s">
        <v>36</v>
      </c>
      <c r="B32" s="22">
        <v>168</v>
      </c>
      <c r="C32" s="22">
        <v>216</v>
      </c>
      <c r="D32" s="9">
        <f t="shared" si="8"/>
        <v>384</v>
      </c>
      <c r="E32" s="22">
        <v>436</v>
      </c>
      <c r="F32" s="22">
        <v>572</v>
      </c>
      <c r="G32" s="9">
        <f t="shared" si="9"/>
        <v>1008</v>
      </c>
      <c r="H32" s="9">
        <f t="shared" si="10"/>
        <v>1392</v>
      </c>
    </row>
    <row r="33" spans="1:8" ht="15" customHeight="1" x14ac:dyDescent="0.2">
      <c r="A33" s="33" t="s">
        <v>35</v>
      </c>
      <c r="B33" s="22">
        <v>155</v>
      </c>
      <c r="C33" s="22">
        <v>150</v>
      </c>
      <c r="D33" s="9">
        <f t="shared" si="8"/>
        <v>305</v>
      </c>
      <c r="E33" s="22">
        <v>314</v>
      </c>
      <c r="F33" s="22">
        <v>370</v>
      </c>
      <c r="G33" s="9">
        <f t="shared" si="9"/>
        <v>684</v>
      </c>
      <c r="H33" s="9">
        <f t="shared" si="10"/>
        <v>989</v>
      </c>
    </row>
    <row r="34" spans="1:8" s="24" customFormat="1" ht="15" customHeight="1" x14ac:dyDescent="0.2">
      <c r="A34" s="26" t="s">
        <v>25</v>
      </c>
      <c r="B34" s="13">
        <v>932</v>
      </c>
      <c r="C34" s="13">
        <v>693</v>
      </c>
      <c r="D34" s="13">
        <f t="shared" si="8"/>
        <v>1625</v>
      </c>
      <c r="E34" s="13">
        <v>2020</v>
      </c>
      <c r="F34" s="13">
        <v>1685</v>
      </c>
      <c r="G34" s="13">
        <f t="shared" si="9"/>
        <v>3705</v>
      </c>
      <c r="H34" s="13">
        <f t="shared" si="10"/>
        <v>5330</v>
      </c>
    </row>
    <row r="35" spans="1:8" ht="15" customHeight="1" x14ac:dyDescent="0.2">
      <c r="A35" s="23" t="s">
        <v>34</v>
      </c>
      <c r="B35" s="22">
        <v>350</v>
      </c>
      <c r="C35" s="22">
        <v>316</v>
      </c>
      <c r="D35" s="9">
        <f t="shared" si="8"/>
        <v>666</v>
      </c>
      <c r="E35" s="22">
        <v>841</v>
      </c>
      <c r="F35" s="22">
        <v>728</v>
      </c>
      <c r="G35" s="9">
        <f t="shared" si="9"/>
        <v>1569</v>
      </c>
      <c r="H35" s="9">
        <f t="shared" si="10"/>
        <v>2235</v>
      </c>
    </row>
    <row r="36" spans="1:8" ht="15" customHeight="1" x14ac:dyDescent="0.2">
      <c r="A36" s="23" t="s">
        <v>33</v>
      </c>
      <c r="B36" s="22">
        <v>401</v>
      </c>
      <c r="C36" s="22">
        <v>326</v>
      </c>
      <c r="D36" s="9">
        <f t="shared" si="8"/>
        <v>727</v>
      </c>
      <c r="E36" s="22">
        <v>688</v>
      </c>
      <c r="F36" s="22">
        <v>835</v>
      </c>
      <c r="G36" s="9">
        <f t="shared" si="9"/>
        <v>1523</v>
      </c>
      <c r="H36" s="9">
        <f t="shared" si="10"/>
        <v>2250</v>
      </c>
    </row>
    <row r="37" spans="1:8" ht="15" customHeight="1" x14ac:dyDescent="0.2">
      <c r="A37" s="23" t="s">
        <v>59</v>
      </c>
      <c r="B37" s="22">
        <v>181</v>
      </c>
      <c r="C37" s="22">
        <v>51</v>
      </c>
      <c r="D37" s="9">
        <f t="shared" si="8"/>
        <v>232</v>
      </c>
      <c r="E37" s="22">
        <v>491</v>
      </c>
      <c r="F37" s="22">
        <v>122</v>
      </c>
      <c r="G37" s="9">
        <f t="shared" si="9"/>
        <v>613</v>
      </c>
      <c r="H37" s="9">
        <f t="shared" si="10"/>
        <v>845</v>
      </c>
    </row>
    <row r="38" spans="1:8" s="24" customFormat="1" ht="15" customHeight="1" x14ac:dyDescent="0.2">
      <c r="A38" s="26" t="s">
        <v>24</v>
      </c>
      <c r="B38" s="13">
        <v>1086</v>
      </c>
      <c r="C38" s="13">
        <v>1068</v>
      </c>
      <c r="D38" s="13">
        <f t="shared" si="8"/>
        <v>2154</v>
      </c>
      <c r="E38" s="13">
        <v>3178</v>
      </c>
      <c r="F38" s="13">
        <v>3179</v>
      </c>
      <c r="G38" s="13">
        <f t="shared" si="9"/>
        <v>6357</v>
      </c>
      <c r="H38" s="13">
        <f t="shared" si="10"/>
        <v>8511</v>
      </c>
    </row>
    <row r="39" spans="1:8" ht="15" customHeight="1" x14ac:dyDescent="0.2">
      <c r="A39" s="23" t="s">
        <v>39</v>
      </c>
      <c r="B39" s="32">
        <v>1086</v>
      </c>
      <c r="C39" s="32">
        <v>1068</v>
      </c>
      <c r="D39" s="31">
        <f t="shared" si="8"/>
        <v>2154</v>
      </c>
      <c r="E39" s="32">
        <v>3178</v>
      </c>
      <c r="F39" s="32">
        <v>3179</v>
      </c>
      <c r="G39" s="31">
        <f t="shared" si="9"/>
        <v>6357</v>
      </c>
      <c r="H39" s="9">
        <f t="shared" si="10"/>
        <v>8511</v>
      </c>
    </row>
    <row r="40" spans="1:8" s="24" customFormat="1" ht="15" customHeight="1" x14ac:dyDescent="0.2">
      <c r="A40" s="26" t="s">
        <v>23</v>
      </c>
      <c r="B40" s="13">
        <v>454</v>
      </c>
      <c r="C40" s="13">
        <v>188</v>
      </c>
      <c r="D40" s="13">
        <f t="shared" si="8"/>
        <v>642</v>
      </c>
      <c r="E40" s="13">
        <v>1483</v>
      </c>
      <c r="F40" s="13">
        <v>680</v>
      </c>
      <c r="G40" s="13">
        <f t="shared" si="9"/>
        <v>2163</v>
      </c>
      <c r="H40" s="13">
        <f t="shared" si="10"/>
        <v>2805</v>
      </c>
    </row>
    <row r="41" spans="1:8" ht="15" customHeight="1" x14ac:dyDescent="0.2">
      <c r="A41" s="23" t="s">
        <v>38</v>
      </c>
      <c r="B41" s="22">
        <v>454</v>
      </c>
      <c r="C41" s="22">
        <v>188</v>
      </c>
      <c r="D41" s="9">
        <f t="shared" si="8"/>
        <v>642</v>
      </c>
      <c r="E41" s="22">
        <v>1483</v>
      </c>
      <c r="F41" s="22">
        <v>680</v>
      </c>
      <c r="G41" s="9">
        <f t="shared" si="9"/>
        <v>2163</v>
      </c>
      <c r="H41" s="9">
        <f t="shared" si="10"/>
        <v>2805</v>
      </c>
    </row>
    <row r="42" spans="1:8" ht="15" customHeight="1" x14ac:dyDescent="0.2">
      <c r="A42" s="26" t="s">
        <v>70</v>
      </c>
      <c r="B42" s="13">
        <v>0</v>
      </c>
      <c r="C42" s="13">
        <v>0</v>
      </c>
      <c r="D42" s="13">
        <v>0</v>
      </c>
      <c r="E42" s="13">
        <v>271</v>
      </c>
      <c r="F42" s="13">
        <v>953</v>
      </c>
      <c r="G42" s="13">
        <v>1224</v>
      </c>
      <c r="H42" s="13">
        <v>1224</v>
      </c>
    </row>
    <row r="43" spans="1:8" ht="15" customHeight="1" x14ac:dyDescent="0.2">
      <c r="A43" s="23" t="s">
        <v>51</v>
      </c>
      <c r="B43" s="22">
        <v>0</v>
      </c>
      <c r="C43" s="22">
        <v>0</v>
      </c>
      <c r="D43" s="9">
        <v>0</v>
      </c>
      <c r="E43" s="22">
        <v>271</v>
      </c>
      <c r="F43" s="22">
        <v>953</v>
      </c>
      <c r="G43" s="9">
        <v>1224</v>
      </c>
      <c r="H43" s="9">
        <v>1224</v>
      </c>
    </row>
    <row r="44" spans="1:8" s="24" customFormat="1" ht="15" customHeight="1" x14ac:dyDescent="0.2">
      <c r="A44" s="26" t="s">
        <v>22</v>
      </c>
      <c r="B44" s="13">
        <v>376</v>
      </c>
      <c r="C44" s="13">
        <v>568</v>
      </c>
      <c r="D44" s="13">
        <f t="shared" si="8"/>
        <v>944</v>
      </c>
      <c r="E44" s="13">
        <v>1181</v>
      </c>
      <c r="F44" s="13">
        <v>1964</v>
      </c>
      <c r="G44" s="13">
        <f t="shared" si="9"/>
        <v>3145</v>
      </c>
      <c r="H44" s="13">
        <f t="shared" si="10"/>
        <v>4089</v>
      </c>
    </row>
    <row r="45" spans="1:8" s="24" customFormat="1" ht="15" customHeight="1" x14ac:dyDescent="0.2">
      <c r="A45" s="23" t="s">
        <v>45</v>
      </c>
      <c r="B45" s="22">
        <v>42</v>
      </c>
      <c r="C45" s="22">
        <v>52</v>
      </c>
      <c r="D45" s="9">
        <f t="shared" si="8"/>
        <v>94</v>
      </c>
      <c r="E45" s="22">
        <v>85</v>
      </c>
      <c r="F45" s="22">
        <v>142</v>
      </c>
      <c r="G45" s="9">
        <f t="shared" si="9"/>
        <v>227</v>
      </c>
      <c r="H45" s="9">
        <f t="shared" si="10"/>
        <v>321</v>
      </c>
    </row>
    <row r="46" spans="1:8" s="24" customFormat="1" ht="15" customHeight="1" x14ac:dyDescent="0.2">
      <c r="A46" s="23" t="s">
        <v>42</v>
      </c>
      <c r="B46" s="22">
        <v>70</v>
      </c>
      <c r="C46" s="22">
        <v>17</v>
      </c>
      <c r="D46" s="9">
        <f t="shared" si="8"/>
        <v>87</v>
      </c>
      <c r="E46" s="22">
        <v>211</v>
      </c>
      <c r="F46" s="22">
        <v>73</v>
      </c>
      <c r="G46" s="9">
        <f t="shared" si="9"/>
        <v>284</v>
      </c>
      <c r="H46" s="9">
        <f t="shared" si="10"/>
        <v>371</v>
      </c>
    </row>
    <row r="47" spans="1:8" ht="15" customHeight="1" x14ac:dyDescent="0.2">
      <c r="A47" s="28" t="s">
        <v>58</v>
      </c>
      <c r="B47" s="22">
        <v>34</v>
      </c>
      <c r="C47" s="22">
        <v>27</v>
      </c>
      <c r="D47" s="9">
        <f t="shared" si="8"/>
        <v>61</v>
      </c>
      <c r="E47" s="22">
        <v>135</v>
      </c>
      <c r="F47" s="22">
        <v>92</v>
      </c>
      <c r="G47" s="9">
        <f t="shared" si="9"/>
        <v>227</v>
      </c>
      <c r="H47" s="9">
        <f t="shared" si="10"/>
        <v>288</v>
      </c>
    </row>
    <row r="48" spans="1:8" ht="15" customHeight="1" x14ac:dyDescent="0.2">
      <c r="A48" s="28" t="s">
        <v>41</v>
      </c>
      <c r="B48" s="22">
        <v>62</v>
      </c>
      <c r="C48" s="22">
        <v>33</v>
      </c>
      <c r="D48" s="9">
        <f t="shared" si="8"/>
        <v>95</v>
      </c>
      <c r="E48" s="22">
        <v>180</v>
      </c>
      <c r="F48" s="22">
        <v>126</v>
      </c>
      <c r="G48" s="9">
        <f t="shared" si="9"/>
        <v>306</v>
      </c>
      <c r="H48" s="9">
        <f t="shared" si="10"/>
        <v>401</v>
      </c>
    </row>
    <row r="49" spans="1:16" ht="15" customHeight="1" x14ac:dyDescent="0.2">
      <c r="A49" s="28" t="s">
        <v>40</v>
      </c>
      <c r="B49" s="22">
        <v>51</v>
      </c>
      <c r="C49" s="22">
        <v>80</v>
      </c>
      <c r="D49" s="9">
        <f t="shared" si="8"/>
        <v>131</v>
      </c>
      <c r="E49" s="22">
        <v>212</v>
      </c>
      <c r="F49" s="22">
        <v>273</v>
      </c>
      <c r="G49" s="9">
        <f t="shared" si="9"/>
        <v>485</v>
      </c>
      <c r="H49" s="9">
        <f t="shared" si="10"/>
        <v>616</v>
      </c>
    </row>
    <row r="50" spans="1:16" ht="15" customHeight="1" x14ac:dyDescent="0.2">
      <c r="A50" s="28" t="s">
        <v>57</v>
      </c>
      <c r="B50" s="22">
        <v>8</v>
      </c>
      <c r="C50" s="22">
        <v>19</v>
      </c>
      <c r="D50" s="9">
        <f t="shared" si="8"/>
        <v>27</v>
      </c>
      <c r="E50" s="22">
        <v>24</v>
      </c>
      <c r="F50" s="22">
        <v>32</v>
      </c>
      <c r="G50" s="9">
        <f t="shared" si="9"/>
        <v>56</v>
      </c>
      <c r="H50" s="9">
        <f t="shared" si="10"/>
        <v>83</v>
      </c>
    </row>
    <row r="51" spans="1:16" ht="15" customHeight="1" x14ac:dyDescent="0.2">
      <c r="A51" s="28" t="s">
        <v>37</v>
      </c>
      <c r="B51" s="22">
        <v>109</v>
      </c>
      <c r="C51" s="22">
        <v>340</v>
      </c>
      <c r="D51" s="9">
        <f t="shared" si="8"/>
        <v>449</v>
      </c>
      <c r="E51" s="22">
        <v>334</v>
      </c>
      <c r="F51" s="22">
        <v>1226</v>
      </c>
      <c r="G51" s="9">
        <f t="shared" si="9"/>
        <v>1560</v>
      </c>
      <c r="H51" s="9">
        <f t="shared" si="10"/>
        <v>2009</v>
      </c>
    </row>
    <row r="52" spans="1:16" s="24" customFormat="1" ht="15" customHeight="1" x14ac:dyDescent="0.2">
      <c r="A52" s="30" t="s">
        <v>20</v>
      </c>
      <c r="B52" s="13">
        <v>156</v>
      </c>
      <c r="C52" s="13">
        <v>231</v>
      </c>
      <c r="D52" s="13">
        <f t="shared" si="8"/>
        <v>387</v>
      </c>
      <c r="E52" s="13">
        <v>449</v>
      </c>
      <c r="F52" s="13">
        <v>769</v>
      </c>
      <c r="G52" s="13">
        <f t="shared" si="9"/>
        <v>1218</v>
      </c>
      <c r="H52" s="13">
        <f t="shared" si="10"/>
        <v>1605</v>
      </c>
    </row>
    <row r="53" spans="1:16" ht="15" customHeight="1" x14ac:dyDescent="0.2">
      <c r="A53" s="23" t="s">
        <v>31</v>
      </c>
      <c r="B53" s="22">
        <v>156</v>
      </c>
      <c r="C53" s="22">
        <v>231</v>
      </c>
      <c r="D53" s="9">
        <f t="shared" si="8"/>
        <v>387</v>
      </c>
      <c r="E53" s="22">
        <v>449</v>
      </c>
      <c r="F53" s="22">
        <v>769</v>
      </c>
      <c r="G53" s="9">
        <f t="shared" si="9"/>
        <v>1218</v>
      </c>
      <c r="H53" s="9">
        <f t="shared" si="10"/>
        <v>1605</v>
      </c>
    </row>
    <row r="54" spans="1:16" s="24" customFormat="1" ht="15" customHeight="1" x14ac:dyDescent="0.2">
      <c r="A54" s="25" t="s">
        <v>19</v>
      </c>
      <c r="B54" s="15">
        <v>301</v>
      </c>
      <c r="C54" s="15">
        <v>313</v>
      </c>
      <c r="D54" s="15">
        <f t="shared" si="8"/>
        <v>614</v>
      </c>
      <c r="E54" s="15">
        <v>937</v>
      </c>
      <c r="F54" s="15">
        <v>1264</v>
      </c>
      <c r="G54" s="13">
        <f t="shared" si="9"/>
        <v>2201</v>
      </c>
      <c r="H54" s="13">
        <f t="shared" si="10"/>
        <v>2815</v>
      </c>
    </row>
    <row r="55" spans="1:16" ht="15" customHeight="1" x14ac:dyDescent="0.2">
      <c r="A55" s="29" t="s">
        <v>39</v>
      </c>
      <c r="B55" s="22">
        <v>151</v>
      </c>
      <c r="C55" s="22">
        <v>139</v>
      </c>
      <c r="D55" s="9">
        <f t="shared" si="8"/>
        <v>290</v>
      </c>
      <c r="E55" s="22">
        <v>535</v>
      </c>
      <c r="F55" s="22">
        <v>614</v>
      </c>
      <c r="G55" s="9">
        <f t="shared" si="9"/>
        <v>1149</v>
      </c>
      <c r="H55" s="9">
        <f t="shared" si="10"/>
        <v>1439</v>
      </c>
      <c r="I55" s="22"/>
      <c r="J55" s="6"/>
      <c r="K55" s="6"/>
      <c r="L55" s="6"/>
      <c r="M55" s="6"/>
      <c r="N55" s="6"/>
      <c r="O55" s="6"/>
      <c r="P55" s="6"/>
    </row>
    <row r="56" spans="1:16" ht="15" customHeight="1" x14ac:dyDescent="0.2">
      <c r="A56" s="28" t="s">
        <v>56</v>
      </c>
      <c r="B56" s="22">
        <v>0</v>
      </c>
      <c r="C56" s="22">
        <v>2</v>
      </c>
      <c r="D56" s="9">
        <f t="shared" si="8"/>
        <v>2</v>
      </c>
      <c r="E56" s="22">
        <v>2</v>
      </c>
      <c r="F56" s="22">
        <v>5</v>
      </c>
      <c r="G56" s="9">
        <f t="shared" si="9"/>
        <v>7</v>
      </c>
      <c r="H56" s="9">
        <f t="shared" si="10"/>
        <v>9</v>
      </c>
      <c r="I56" s="22"/>
      <c r="J56" s="6"/>
      <c r="K56" s="6"/>
      <c r="L56" s="6"/>
      <c r="M56" s="6"/>
      <c r="N56" s="6"/>
      <c r="O56" s="6"/>
      <c r="P56" s="6"/>
    </row>
    <row r="57" spans="1:16" ht="15" customHeight="1" x14ac:dyDescent="0.2">
      <c r="A57" s="28" t="s">
        <v>55</v>
      </c>
      <c r="B57" s="22">
        <v>26</v>
      </c>
      <c r="C57" s="22">
        <v>52</v>
      </c>
      <c r="D57" s="9">
        <f t="shared" si="8"/>
        <v>78</v>
      </c>
      <c r="E57" s="22">
        <v>69</v>
      </c>
      <c r="F57" s="22">
        <v>170</v>
      </c>
      <c r="G57" s="9">
        <f t="shared" si="9"/>
        <v>239</v>
      </c>
      <c r="H57" s="9">
        <f t="shared" si="10"/>
        <v>317</v>
      </c>
      <c r="I57" s="22"/>
      <c r="J57" s="6"/>
      <c r="K57" s="6"/>
      <c r="L57" s="6"/>
      <c r="M57" s="6"/>
      <c r="N57" s="6"/>
      <c r="O57" s="6"/>
      <c r="P57" s="6"/>
    </row>
    <row r="58" spans="1:16" ht="15" customHeight="1" x14ac:dyDescent="0.2">
      <c r="A58" s="28" t="s">
        <v>54</v>
      </c>
      <c r="B58" s="22">
        <v>2</v>
      </c>
      <c r="C58" s="22">
        <v>1</v>
      </c>
      <c r="D58" s="9">
        <f t="shared" si="8"/>
        <v>3</v>
      </c>
      <c r="E58" s="22">
        <v>1</v>
      </c>
      <c r="F58" s="22">
        <v>5</v>
      </c>
      <c r="G58" s="9">
        <f t="shared" si="9"/>
        <v>6</v>
      </c>
      <c r="H58" s="9">
        <f t="shared" si="10"/>
        <v>9</v>
      </c>
      <c r="I58" s="22"/>
      <c r="J58" s="6"/>
      <c r="K58" s="6"/>
      <c r="L58" s="6"/>
      <c r="M58" s="6"/>
      <c r="N58" s="6"/>
      <c r="O58" s="6"/>
      <c r="P58" s="6"/>
    </row>
    <row r="59" spans="1:16" ht="15" customHeight="1" x14ac:dyDescent="0.2">
      <c r="A59" s="28" t="s">
        <v>53</v>
      </c>
      <c r="B59" s="22">
        <v>27</v>
      </c>
      <c r="C59" s="22">
        <v>31</v>
      </c>
      <c r="D59" s="9">
        <f t="shared" si="8"/>
        <v>58</v>
      </c>
      <c r="E59" s="22">
        <v>48</v>
      </c>
      <c r="F59" s="22">
        <v>79</v>
      </c>
      <c r="G59" s="9">
        <f t="shared" si="9"/>
        <v>127</v>
      </c>
      <c r="H59" s="9">
        <f t="shared" si="10"/>
        <v>185</v>
      </c>
      <c r="I59" s="22"/>
      <c r="J59" s="6"/>
      <c r="K59" s="6"/>
      <c r="L59" s="6"/>
      <c r="M59" s="6"/>
      <c r="N59" s="6"/>
      <c r="O59" s="6"/>
      <c r="P59" s="6"/>
    </row>
    <row r="60" spans="1:16" ht="15" customHeight="1" x14ac:dyDescent="0.2">
      <c r="A60" s="28" t="s">
        <v>52</v>
      </c>
      <c r="B60" s="22">
        <v>0</v>
      </c>
      <c r="C60" s="22">
        <v>0</v>
      </c>
      <c r="D60" s="9">
        <f t="shared" si="8"/>
        <v>0</v>
      </c>
      <c r="E60" s="22">
        <v>4</v>
      </c>
      <c r="F60" s="22">
        <v>5</v>
      </c>
      <c r="G60" s="9">
        <f t="shared" si="9"/>
        <v>9</v>
      </c>
      <c r="H60" s="9">
        <f t="shared" si="10"/>
        <v>9</v>
      </c>
      <c r="I60" s="22"/>
      <c r="J60" s="6"/>
      <c r="K60" s="6"/>
      <c r="L60" s="6"/>
      <c r="M60" s="6"/>
      <c r="N60" s="6"/>
      <c r="O60" s="6"/>
      <c r="P60" s="6"/>
    </row>
    <row r="61" spans="1:16" ht="15" customHeight="1" x14ac:dyDescent="0.2">
      <c r="A61" s="28" t="s">
        <v>36</v>
      </c>
      <c r="B61" s="22">
        <v>95</v>
      </c>
      <c r="C61" s="22">
        <v>88</v>
      </c>
      <c r="D61" s="9">
        <f t="shared" si="8"/>
        <v>183</v>
      </c>
      <c r="E61" s="22">
        <v>278</v>
      </c>
      <c r="F61" s="22">
        <v>386</v>
      </c>
      <c r="G61" s="9">
        <f t="shared" si="9"/>
        <v>664</v>
      </c>
      <c r="H61" s="9">
        <f t="shared" si="10"/>
        <v>847</v>
      </c>
      <c r="I61" s="22"/>
      <c r="J61" s="6"/>
      <c r="K61" s="6"/>
      <c r="L61" s="6"/>
      <c r="M61" s="6"/>
      <c r="N61" s="6"/>
      <c r="O61" s="6"/>
      <c r="P61" s="6"/>
    </row>
    <row r="62" spans="1:16" s="24" customFormat="1" ht="15" customHeight="1" x14ac:dyDescent="0.2">
      <c r="A62" s="25" t="s">
        <v>18</v>
      </c>
      <c r="B62" s="15">
        <v>276</v>
      </c>
      <c r="C62" s="15">
        <v>272</v>
      </c>
      <c r="D62" s="15">
        <f t="shared" si="8"/>
        <v>548</v>
      </c>
      <c r="E62" s="15">
        <v>1076</v>
      </c>
      <c r="F62" s="15">
        <v>983</v>
      </c>
      <c r="G62" s="13">
        <f t="shared" si="9"/>
        <v>2059</v>
      </c>
      <c r="H62" s="13">
        <f t="shared" si="10"/>
        <v>2607</v>
      </c>
    </row>
    <row r="63" spans="1:16" ht="15" customHeight="1" x14ac:dyDescent="0.2">
      <c r="A63" s="28" t="s">
        <v>39</v>
      </c>
      <c r="B63" s="22">
        <v>141</v>
      </c>
      <c r="C63" s="22">
        <v>132</v>
      </c>
      <c r="D63" s="9">
        <f t="shared" si="8"/>
        <v>273</v>
      </c>
      <c r="E63" s="22">
        <v>541</v>
      </c>
      <c r="F63" s="22">
        <v>542</v>
      </c>
      <c r="G63" s="9">
        <f t="shared" si="9"/>
        <v>1083</v>
      </c>
      <c r="H63" s="9">
        <f t="shared" si="10"/>
        <v>1356</v>
      </c>
      <c r="I63" s="22"/>
      <c r="J63" s="6"/>
      <c r="K63" s="6"/>
      <c r="L63" s="6"/>
      <c r="M63" s="6"/>
      <c r="N63" s="6"/>
      <c r="O63" s="6"/>
      <c r="P63" s="6"/>
    </row>
    <row r="64" spans="1:16" ht="15" customHeight="1" x14ac:dyDescent="0.2">
      <c r="A64" s="27" t="s">
        <v>38</v>
      </c>
      <c r="B64" s="22">
        <v>80</v>
      </c>
      <c r="C64" s="22">
        <v>48</v>
      </c>
      <c r="D64" s="9">
        <f t="shared" si="8"/>
        <v>128</v>
      </c>
      <c r="E64" s="22">
        <v>326</v>
      </c>
      <c r="F64" s="22">
        <v>173</v>
      </c>
      <c r="G64" s="9">
        <f t="shared" si="9"/>
        <v>499</v>
      </c>
      <c r="H64" s="9">
        <f t="shared" si="10"/>
        <v>627</v>
      </c>
      <c r="I64" s="22"/>
      <c r="J64" s="6"/>
      <c r="K64" s="6"/>
      <c r="L64" s="6"/>
      <c r="M64" s="6"/>
      <c r="N64" s="6"/>
      <c r="O64" s="6"/>
      <c r="P64" s="6"/>
    </row>
    <row r="65" spans="1:16" ht="15" customHeight="1" x14ac:dyDescent="0.2">
      <c r="A65" s="27" t="s">
        <v>36</v>
      </c>
      <c r="B65" s="22">
        <v>55</v>
      </c>
      <c r="C65" s="22">
        <v>92</v>
      </c>
      <c r="D65" s="9">
        <f t="shared" si="8"/>
        <v>147</v>
      </c>
      <c r="E65" s="22">
        <v>209</v>
      </c>
      <c r="F65" s="22">
        <v>268</v>
      </c>
      <c r="G65" s="9">
        <f t="shared" si="9"/>
        <v>477</v>
      </c>
      <c r="H65" s="9">
        <f t="shared" si="10"/>
        <v>624</v>
      </c>
      <c r="I65" s="22"/>
      <c r="J65" s="6"/>
      <c r="K65" s="6"/>
      <c r="L65" s="6"/>
      <c r="M65" s="6"/>
      <c r="N65" s="6"/>
      <c r="O65" s="6"/>
      <c r="P65" s="6"/>
    </row>
    <row r="66" spans="1:16" ht="15" customHeight="1" x14ac:dyDescent="0.2">
      <c r="A66" s="25" t="s">
        <v>17</v>
      </c>
      <c r="B66" s="15">
        <v>156</v>
      </c>
      <c r="C66" s="15">
        <v>253</v>
      </c>
      <c r="D66" s="15">
        <f t="shared" si="8"/>
        <v>409</v>
      </c>
      <c r="E66" s="15">
        <v>316</v>
      </c>
      <c r="F66" s="15">
        <v>583</v>
      </c>
      <c r="G66" s="13">
        <f t="shared" si="9"/>
        <v>899</v>
      </c>
      <c r="H66" s="13">
        <f t="shared" si="10"/>
        <v>1308</v>
      </c>
      <c r="I66" s="22"/>
      <c r="J66" s="6"/>
      <c r="K66" s="6"/>
      <c r="L66" s="6"/>
      <c r="M66" s="6"/>
      <c r="N66" s="6"/>
      <c r="O66" s="6"/>
      <c r="P66" s="6"/>
    </row>
    <row r="67" spans="1:16" ht="15" customHeight="1" x14ac:dyDescent="0.2">
      <c r="A67" s="27" t="s">
        <v>32</v>
      </c>
      <c r="B67" s="22">
        <v>156</v>
      </c>
      <c r="C67" s="22">
        <v>253</v>
      </c>
      <c r="D67" s="9">
        <f t="shared" si="8"/>
        <v>409</v>
      </c>
      <c r="E67" s="22">
        <v>316</v>
      </c>
      <c r="F67" s="22">
        <v>583</v>
      </c>
      <c r="G67" s="9">
        <f t="shared" si="9"/>
        <v>899</v>
      </c>
      <c r="H67" s="9">
        <f t="shared" si="10"/>
        <v>1308</v>
      </c>
      <c r="I67" s="22"/>
      <c r="J67" s="6"/>
      <c r="K67" s="6"/>
      <c r="L67" s="6"/>
      <c r="M67" s="6"/>
      <c r="N67" s="6"/>
      <c r="O67" s="6"/>
      <c r="P67" s="6"/>
    </row>
    <row r="68" spans="1:16" s="24" customFormat="1" ht="15" customHeight="1" x14ac:dyDescent="0.2">
      <c r="A68" s="25" t="s">
        <v>16</v>
      </c>
      <c r="B68" s="14">
        <v>408</v>
      </c>
      <c r="C68" s="14">
        <v>799</v>
      </c>
      <c r="D68" s="14">
        <f t="shared" si="8"/>
        <v>1207</v>
      </c>
      <c r="E68" s="14">
        <v>1000</v>
      </c>
      <c r="F68" s="14">
        <v>2485</v>
      </c>
      <c r="G68" s="13">
        <f t="shared" si="9"/>
        <v>3485</v>
      </c>
      <c r="H68" s="13">
        <f t="shared" si="10"/>
        <v>4692</v>
      </c>
    </row>
    <row r="69" spans="1:16" ht="15" customHeight="1" x14ac:dyDescent="0.2">
      <c r="A69" s="27" t="s">
        <v>31</v>
      </c>
      <c r="B69" s="22">
        <v>408</v>
      </c>
      <c r="C69" s="22">
        <v>799</v>
      </c>
      <c r="D69" s="9">
        <f t="shared" si="8"/>
        <v>1207</v>
      </c>
      <c r="E69" s="22">
        <v>1000</v>
      </c>
      <c r="F69" s="22">
        <v>2485</v>
      </c>
      <c r="G69" s="9">
        <f t="shared" si="9"/>
        <v>3485</v>
      </c>
      <c r="H69" s="9">
        <f t="shared" si="10"/>
        <v>4692</v>
      </c>
    </row>
    <row r="70" spans="1:16" ht="15" customHeight="1" x14ac:dyDescent="0.2">
      <c r="A70" s="25" t="s">
        <v>30</v>
      </c>
      <c r="B70" s="14">
        <v>46</v>
      </c>
      <c r="C70" s="14">
        <v>61</v>
      </c>
      <c r="D70" s="14">
        <f t="shared" si="8"/>
        <v>107</v>
      </c>
      <c r="E70" s="14">
        <v>77</v>
      </c>
      <c r="F70" s="14">
        <v>149</v>
      </c>
      <c r="G70" s="14">
        <f t="shared" si="9"/>
        <v>226</v>
      </c>
      <c r="H70" s="13">
        <f t="shared" si="10"/>
        <v>333</v>
      </c>
    </row>
    <row r="71" spans="1:16" ht="15" customHeight="1" x14ac:dyDescent="0.2">
      <c r="A71" s="27" t="s">
        <v>29</v>
      </c>
      <c r="B71" s="22">
        <v>46</v>
      </c>
      <c r="C71" s="22">
        <v>61</v>
      </c>
      <c r="D71" s="9">
        <f t="shared" si="8"/>
        <v>107</v>
      </c>
      <c r="E71" s="22">
        <v>77</v>
      </c>
      <c r="F71" s="22">
        <v>149</v>
      </c>
      <c r="G71" s="9">
        <f t="shared" si="9"/>
        <v>226</v>
      </c>
      <c r="H71" s="9">
        <f t="shared" si="10"/>
        <v>333</v>
      </c>
    </row>
    <row r="72" spans="1:16" s="24" customFormat="1" ht="15" customHeight="1" x14ac:dyDescent="0.2">
      <c r="A72" s="25" t="s">
        <v>15</v>
      </c>
      <c r="B72" s="15">
        <v>80</v>
      </c>
      <c r="C72" s="15">
        <v>334</v>
      </c>
      <c r="D72" s="15">
        <f t="shared" si="8"/>
        <v>414</v>
      </c>
      <c r="E72" s="15">
        <v>170</v>
      </c>
      <c r="F72" s="15">
        <v>990</v>
      </c>
      <c r="G72" s="13">
        <f t="shared" si="9"/>
        <v>1160</v>
      </c>
      <c r="H72" s="13">
        <f t="shared" si="10"/>
        <v>1574</v>
      </c>
    </row>
    <row r="73" spans="1:16" ht="15" customHeight="1" x14ac:dyDescent="0.2">
      <c r="A73" s="23" t="s">
        <v>27</v>
      </c>
      <c r="B73" s="22">
        <v>80</v>
      </c>
      <c r="C73" s="22">
        <v>334</v>
      </c>
      <c r="D73" s="9">
        <f t="shared" si="8"/>
        <v>414</v>
      </c>
      <c r="E73" s="22">
        <v>170</v>
      </c>
      <c r="F73" s="22">
        <v>990</v>
      </c>
      <c r="G73" s="9">
        <f t="shared" si="9"/>
        <v>1160</v>
      </c>
      <c r="H73" s="9">
        <f t="shared" si="10"/>
        <v>1574</v>
      </c>
      <c r="J73" s="2"/>
    </row>
    <row r="74" spans="1:16" ht="9" customHeight="1" x14ac:dyDescent="0.2">
      <c r="B74" s="9"/>
      <c r="C74" s="9"/>
      <c r="D74" s="9"/>
      <c r="E74" s="9"/>
      <c r="F74" s="9"/>
      <c r="G74" s="9"/>
      <c r="H74" s="21"/>
    </row>
    <row r="75" spans="1:16" ht="15" customHeight="1" x14ac:dyDescent="0.2">
      <c r="A75" s="5" t="s">
        <v>2</v>
      </c>
      <c r="B75" s="8">
        <f t="shared" ref="B75:G75" si="11">SUM(B8,B28)</f>
        <v>5179</v>
      </c>
      <c r="C75" s="8">
        <f t="shared" si="11"/>
        <v>5616</v>
      </c>
      <c r="D75" s="8">
        <f t="shared" si="11"/>
        <v>10795</v>
      </c>
      <c r="E75" s="8">
        <f t="shared" si="11"/>
        <v>14288</v>
      </c>
      <c r="F75" s="8">
        <f t="shared" si="11"/>
        <v>17953</v>
      </c>
      <c r="G75" s="8">
        <f t="shared" si="11"/>
        <v>32241</v>
      </c>
      <c r="H75" s="8">
        <f>+D75+G75</f>
        <v>43036</v>
      </c>
    </row>
    <row r="76" spans="1:16" ht="12.75" customHeight="1" x14ac:dyDescent="0.2"/>
    <row r="77" spans="1:16" x14ac:dyDescent="0.2">
      <c r="A77" s="42" t="s">
        <v>69</v>
      </c>
      <c r="B77" s="42"/>
      <c r="C77" s="42"/>
      <c r="D77" s="42"/>
      <c r="E77" s="42"/>
      <c r="F77" s="42"/>
      <c r="G77" s="42"/>
      <c r="H77" s="42"/>
    </row>
    <row r="78" spans="1:16" x14ac:dyDescent="0.2">
      <c r="A78" s="11" t="s">
        <v>26</v>
      </c>
      <c r="B78" s="20"/>
      <c r="C78" s="20"/>
      <c r="D78" s="20"/>
      <c r="E78" s="20"/>
      <c r="F78" s="20"/>
      <c r="G78" s="20"/>
      <c r="H78" s="20"/>
    </row>
    <row r="79" spans="1:16" x14ac:dyDescent="0.2">
      <c r="A79" s="11"/>
      <c r="B79" s="3"/>
      <c r="C79" s="3"/>
      <c r="D79" s="3"/>
      <c r="E79" s="3"/>
      <c r="F79" s="3"/>
      <c r="G79" s="3"/>
    </row>
    <row r="80" spans="1:16" ht="12" customHeight="1" x14ac:dyDescent="0.2">
      <c r="A80" s="10" t="s">
        <v>1</v>
      </c>
      <c r="B80" s="19"/>
      <c r="C80" s="19"/>
      <c r="D80" s="19"/>
      <c r="E80" s="19"/>
      <c r="F80" s="19"/>
      <c r="G80" s="19"/>
    </row>
    <row r="227" s="1" customFormat="1" ht="9" customHeight="1" x14ac:dyDescent="0.2"/>
    <row r="228" s="1" customFormat="1" ht="13.5" customHeight="1" x14ac:dyDescent="0.2"/>
    <row r="229" s="1" customFormat="1" ht="8.25" customHeight="1" x14ac:dyDescent="0.2"/>
  </sheetData>
  <mergeCells count="7">
    <mergeCell ref="A77:H77"/>
    <mergeCell ref="A1:H1"/>
    <mergeCell ref="A2:H2"/>
    <mergeCell ref="A3:H3"/>
    <mergeCell ref="A5:A6"/>
    <mergeCell ref="B5:D5"/>
    <mergeCell ref="E5:G5"/>
  </mergeCells>
  <printOptions horizontalCentered="1"/>
  <pageMargins left="0.59" right="0.59" top="0.59" bottom="0.59" header="0.39000000000000007" footer="0.39000000000000007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2022-05-09T05:04:02Z</cp:lastPrinted>
  <dcterms:created xsi:type="dcterms:W3CDTF">2021-06-24T17:09:49Z</dcterms:created>
  <dcterms:modified xsi:type="dcterms:W3CDTF">2023-05-24T14:49:50Z</dcterms:modified>
</cp:coreProperties>
</file>