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40" yWindow="615" windowWidth="17910" windowHeight="8835"/>
  </bookViews>
  <sheets>
    <sheet name="resumen_ok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resumen_ok!$A$1:$H$43</definedName>
    <definedName name="_xlnm.Database" localSheetId="0">#REF!</definedName>
    <definedName name="_xlnm.Database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blacion2223">#REF!</definedName>
    <definedName name="posgrado">#REF!</definedName>
    <definedName name="ppp">#REF!</definedName>
    <definedName name="proini">#REF!</definedName>
  </definedNames>
  <calcPr calcId="145621"/>
</workbook>
</file>

<file path=xl/calcChain.xml><?xml version="1.0" encoding="utf-8"?>
<calcChain xmlns="http://schemas.openxmlformats.org/spreadsheetml/2006/main">
  <c r="G20" i="1" l="1"/>
  <c r="D20" i="1"/>
  <c r="H20" i="1" s="1"/>
  <c r="H19" i="1"/>
  <c r="G19" i="1"/>
  <c r="D19" i="1"/>
  <c r="H18" i="1"/>
  <c r="G18" i="1"/>
  <c r="D18" i="1"/>
  <c r="G17" i="1"/>
  <c r="D17" i="1"/>
  <c r="D16" i="1" s="1"/>
  <c r="H16" i="1" s="1"/>
  <c r="F29" i="1" s="1"/>
  <c r="G16" i="1"/>
  <c r="F16" i="1"/>
  <c r="E16" i="1"/>
  <c r="C16" i="1"/>
  <c r="B16" i="1"/>
  <c r="H15" i="1"/>
  <c r="G15" i="1"/>
  <c r="D14" i="1"/>
  <c r="F14" i="1"/>
  <c r="E14" i="1"/>
  <c r="G14" i="1" s="1"/>
  <c r="C14" i="1"/>
  <c r="B14" i="1"/>
  <c r="G13" i="1"/>
  <c r="D13" i="1"/>
  <c r="H13" i="1" s="1"/>
  <c r="G12" i="1"/>
  <c r="H12" i="1" s="1"/>
  <c r="D12" i="1"/>
  <c r="G11" i="1"/>
  <c r="F11" i="1"/>
  <c r="E11" i="1"/>
  <c r="D11" i="1"/>
  <c r="H11" i="1" s="1"/>
  <c r="F28" i="1" s="1"/>
  <c r="C11" i="1"/>
  <c r="B11" i="1"/>
  <c r="G10" i="1"/>
  <c r="C8" i="1"/>
  <c r="C22" i="1" s="1"/>
  <c r="D10" i="1"/>
  <c r="H10" i="1" s="1"/>
  <c r="F8" i="1"/>
  <c r="G9" i="1"/>
  <c r="B8" i="1"/>
  <c r="B22" i="1" s="1"/>
  <c r="E8" i="1"/>
  <c r="E22" i="1" s="1"/>
  <c r="G8" i="1" l="1"/>
  <c r="F22" i="1"/>
  <c r="H14" i="1"/>
  <c r="D9" i="1"/>
  <c r="H17" i="1"/>
  <c r="H9" i="1" l="1"/>
  <c r="D8" i="1"/>
  <c r="D22" i="1" s="1"/>
  <c r="G22" i="1"/>
  <c r="H8" i="1"/>
  <c r="F27" i="1" l="1"/>
  <c r="H22" i="1"/>
  <c r="F30" i="1" l="1"/>
  <c r="G27" i="1" s="1"/>
  <c r="F32" i="1" l="1"/>
  <c r="G30" i="1"/>
  <c r="G29" i="1"/>
  <c r="G28" i="1"/>
</calcChain>
</file>

<file path=xl/sharedStrings.xml><?xml version="1.0" encoding="utf-8"?>
<sst xmlns="http://schemas.openxmlformats.org/spreadsheetml/2006/main" count="33" uniqueCount="24">
  <si>
    <t>UNAM. POBLACIÓN ESCOLAR</t>
  </si>
  <si>
    <t>POBLACIÓN ESCOLAR TOTAL</t>
  </si>
  <si>
    <t>2023-2024</t>
  </si>
  <si>
    <t>Primer ingreso</t>
  </si>
  <si>
    <t>Reingreso</t>
  </si>
  <si>
    <t>Población total</t>
  </si>
  <si>
    <t>Hombres</t>
  </si>
  <si>
    <t>Mujeres</t>
  </si>
  <si>
    <t xml:space="preserve">     Total</t>
  </si>
  <si>
    <t>Total</t>
  </si>
  <si>
    <t>Posgrado</t>
  </si>
  <si>
    <t>Sistema Escolarizado</t>
  </si>
  <si>
    <t>Sistema Universidad Abierta y Educación a Distancia</t>
  </si>
  <si>
    <t>Licenciatura</t>
  </si>
  <si>
    <t>Técnico Profesional</t>
  </si>
  <si>
    <t>Bachillerato</t>
  </si>
  <si>
    <t>Escuela Nacional Preparatoria</t>
  </si>
  <si>
    <t>Colegio de Ciencias y Humanidades</t>
  </si>
  <si>
    <t>Iniciación Universitaria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</si>
  <si>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</si>
  <si>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T O T A L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</si>
  <si>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</si>
  <si>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FUENTE: Dirección General de Administración Escolar, UNAM.</t>
  </si>
  <si>
    <t>Tec y Penm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</si>
</sst>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4" fillId="0" borderId="0" xfId="2" applyFont="1"/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horizontal="centerContinuous" vertical="center"/>
    </xf>
    <xf numFmtId="0" fontId="5" fillId="2" borderId="0" xfId="2" quotePrefix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3" fontId="4" fillId="0" borderId="0" xfId="2" applyNumberFormat="1" applyFont="1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 indent="1"/>
    </xf>
    <xf numFmtId="3" fontId="4" fillId="0" borderId="0" xfId="2" applyNumberFormat="1" applyFont="1" applyAlignment="1">
      <alignment vertical="center"/>
    </xf>
    <xf numFmtId="164" fontId="4" fillId="0" borderId="0" xfId="1" applyNumberFormat="1" applyFont="1" applyBorder="1" applyAlignment="1">
      <alignment horizontal="right" vertical="center" indent="1"/>
    </xf>
    <xf numFmtId="0" fontId="4" fillId="0" borderId="0" xfId="2" applyFont="1" applyAlignment="1">
      <alignment horizontal="right"/>
    </xf>
    <xf numFmtId="0" fontId="6" fillId="0" borderId="0" xfId="0" applyFont="1"/>
    <xf numFmtId="3" fontId="4" fillId="0" borderId="0" xfId="0" applyNumberFormat="1" applyFont="1"/>
    <xf numFmtId="0" fontId="3" fillId="2" borderId="0" xfId="2" applyFont="1" applyFill="1" applyAlignment="1">
      <alignment vertical="center"/>
    </xf>
    <xf numFmtId="3" fontId="3" fillId="2" borderId="0" xfId="2" applyNumberFormat="1" applyFont="1" applyFill="1" applyAlignment="1">
      <alignment vertical="center"/>
    </xf>
    <xf numFmtId="3" fontId="4" fillId="0" borderId="0" xfId="2" applyNumberFormat="1" applyFont="1" applyAlignment="1">
      <alignment horizontal="right" vertical="center" indent="1"/>
    </xf>
    <xf numFmtId="0" fontId="8" fillId="0" borderId="0" xfId="2" applyFont="1"/>
    <xf numFmtId="0" fontId="9" fillId="0" borderId="0" xfId="2" applyFont="1"/>
    <xf numFmtId="2" fontId="4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" fontId="10" fillId="0" borderId="0" xfId="2" applyNumberFormat="1" applyFont="1" applyAlignment="1">
      <alignment vertical="center"/>
    </xf>
    <xf numFmtId="0" fontId="10" fillId="0" borderId="0" xfId="2" applyFont="1"/>
    <xf numFmtId="3" fontId="3" fillId="0" borderId="0" xfId="3" quotePrefix="1" applyNumberFormat="1" applyFont="1" applyAlignment="1">
      <alignment horizontal="right" indent="1"/>
    </xf>
    <xf numFmtId="3" fontId="3" fillId="0" borderId="0" xfId="3" applyNumberFormat="1" applyFont="1" applyAlignment="1">
      <alignment horizontal="right" indent="1"/>
    </xf>
    <xf numFmtId="0" fontId="3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</cellXfs>
  <cellStyles count="9">
    <cellStyle name="Normal" xfId="0" builtinId="0"/>
    <cellStyle name="Normal 10 2 2" xfId="4"/>
    <cellStyle name="Normal 19" xfId="5"/>
    <cellStyle name="Normal 2 4 2" xfId="6"/>
    <cellStyle name="Normal 3" xfId="7"/>
    <cellStyle name="Normal 3 2 2" xfId="8"/>
    <cellStyle name="Normal_POBESC_3" xfId="3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2023-2024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14-4ECF-BAC1-0CA7AB63BE31}"/>
              </c:ext>
            </c:extLst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14-4ECF-BAC1-0CA7AB63BE31}"/>
              </c:ext>
            </c:extLst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14-4ECF-BAC1-0CA7AB63BE31}"/>
              </c:ext>
            </c:extLst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4-4ECF-BAC1-0CA7AB63BE31}"/>
                </c:ext>
              </c:extLst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4-4ECF-BAC1-0CA7AB63BE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resumen_ok!$E$27:$E$29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resumen_ok!$F$27:$F$29</c:f>
              <c:numCache>
                <c:formatCode>#,##0</c:formatCode>
                <c:ptCount val="3"/>
                <c:pt idx="0">
                  <c:v>32578</c:v>
                </c:pt>
                <c:pt idx="1">
                  <c:v>233346</c:v>
                </c:pt>
                <c:pt idx="2">
                  <c:v>107061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14-4ECF-BAC1-0CA7AB63B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25</xdr:row>
      <xdr:rowOff>76200</xdr:rowOff>
    </xdr:from>
    <xdr:to>
      <xdr:col>7</xdr:col>
      <xdr:colOff>552451</xdr:colOff>
      <xdr:row>42</xdr:row>
      <xdr:rowOff>139700</xdr:rowOff>
    </xdr:to>
    <xdr:graphicFrame macro="">
      <xdr:nvGraphicFramePr>
        <xdr:cNvPr id="2" name="Chart 10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/>
      <sheetData sheetId="1"/>
      <sheetData sheetId="2"/>
      <sheetData sheetId="3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42"/>
  <sheetViews>
    <sheetView tabSelected="1" zoomScaleNormal="100" workbookViewId="0">
      <selection activeCell="E11" sqref="E11"/>
    </sheetView>
  </sheetViews>
  <sheetFormatPr baseColWidth="10" defaultColWidth="10.85546875" defaultRowHeight="12.75" x14ac:dyDescent="0.2"/>
  <cols>
    <col min="1" max="1" width="56" style="1" customWidth="1"/>
    <col min="2" max="14" width="11.140625" style="1" customWidth="1"/>
    <col min="15" max="16384" width="10.85546875" style="1"/>
  </cols>
  <sheetData>
    <row r="1" spans="1:10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</row>
    <row r="2" spans="1:10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</row>
    <row r="3" spans="1:10" ht="13.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</row>
    <row r="4" spans="1:10" x14ac:dyDescent="0.2">
      <c r="A4" s="2"/>
      <c r="B4" s="2"/>
      <c r="C4" s="2"/>
      <c r="D4" s="2"/>
      <c r="E4" s="2"/>
      <c r="F4" s="2"/>
      <c r="G4" s="2"/>
      <c r="H4" s="2"/>
    </row>
    <row r="5" spans="1:10" ht="15" customHeight="1" x14ac:dyDescent="0.2">
      <c r="A5" s="3"/>
      <c r="B5" s="4" t="s">
        <v>3</v>
      </c>
      <c r="C5" s="4"/>
      <c r="D5" s="4"/>
      <c r="E5" s="4" t="s">
        <v>4</v>
      </c>
      <c r="F5" s="5"/>
      <c r="G5" s="4"/>
      <c r="H5" s="29" t="s">
        <v>5</v>
      </c>
    </row>
    <row r="6" spans="1:10" ht="15" customHeight="1" x14ac:dyDescent="0.2">
      <c r="A6" s="3"/>
      <c r="B6" s="6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9</v>
      </c>
      <c r="H6" s="29"/>
    </row>
    <row r="7" spans="1:10" ht="9" customHeight="1" x14ac:dyDescent="0.2">
      <c r="J7" s="8"/>
    </row>
    <row r="8" spans="1:10" ht="15" customHeight="1" x14ac:dyDescent="0.2">
      <c r="A8" s="9" t="s">
        <v>10</v>
      </c>
      <c r="B8" s="10">
        <f>SUM(B9:B10)</f>
        <v>5814</v>
      </c>
      <c r="C8" s="10">
        <f>SUM(C9:C10)</f>
        <v>6650</v>
      </c>
      <c r="D8" s="10">
        <f>SUM(D9:D10)</f>
        <v>12464</v>
      </c>
      <c r="E8" s="10">
        <f>SUM(E9:E10)</f>
        <v>9560</v>
      </c>
      <c r="F8" s="10">
        <f>SUM(F9:F10)</f>
        <v>10554</v>
      </c>
      <c r="G8" s="10">
        <f>SUM(E8:F8)</f>
        <v>20114</v>
      </c>
      <c r="H8" s="10">
        <f>SUM(G8,D8)</f>
        <v>32578</v>
      </c>
    </row>
    <row r="9" spans="1:10" ht="15" customHeight="1" x14ac:dyDescent="0.2">
      <c r="A9" s="11" t="s">
        <v>11</v>
      </c>
      <c r="B9" s="12">
        <v>5735</v>
      </c>
      <c r="C9" s="12">
        <v>6584</v>
      </c>
      <c r="D9" s="12">
        <f>+B9+C9</f>
        <v>12319</v>
      </c>
      <c r="E9" s="12">
        <v>9529</v>
      </c>
      <c r="F9" s="12">
        <v>10485</v>
      </c>
      <c r="G9" s="12">
        <f>+E9+F9</f>
        <v>20014</v>
      </c>
      <c r="H9" s="12">
        <f>+D9+G9</f>
        <v>32333</v>
      </c>
    </row>
    <row r="10" spans="1:10" ht="15" customHeight="1" x14ac:dyDescent="0.2">
      <c r="A10" s="11" t="s">
        <v>12</v>
      </c>
      <c r="B10" s="12">
        <v>79</v>
      </c>
      <c r="C10" s="12">
        <v>66</v>
      </c>
      <c r="D10" s="12">
        <f>+B10+C10</f>
        <v>145</v>
      </c>
      <c r="E10" s="12">
        <v>31</v>
      </c>
      <c r="F10" s="12">
        <v>69</v>
      </c>
      <c r="G10" s="12">
        <f>+E10+F10</f>
        <v>100</v>
      </c>
      <c r="H10" s="12">
        <f>+D10+G10</f>
        <v>245</v>
      </c>
    </row>
    <row r="11" spans="1:10" ht="15" customHeight="1" x14ac:dyDescent="0.2">
      <c r="A11" s="9" t="s">
        <v>13</v>
      </c>
      <c r="B11" s="10">
        <f>+B12+B13</f>
        <v>23078</v>
      </c>
      <c r="C11" s="10">
        <f>+C12+C13</f>
        <v>25996</v>
      </c>
      <c r="D11" s="10">
        <f>+D12+D13</f>
        <v>49074</v>
      </c>
      <c r="E11" s="10">
        <f>+E12+E13</f>
        <v>87380</v>
      </c>
      <c r="F11" s="10">
        <f>+F12+F13</f>
        <v>96892</v>
      </c>
      <c r="G11" s="10">
        <f>SUM(E11:F11)</f>
        <v>184272</v>
      </c>
      <c r="H11" s="10">
        <f t="shared" ref="H11:H20" si="0">+D11+G11</f>
        <v>233346</v>
      </c>
      <c r="I11" s="13"/>
    </row>
    <row r="12" spans="1:10" ht="15" customHeight="1" x14ac:dyDescent="0.2">
      <c r="A12" s="11" t="s">
        <v>11</v>
      </c>
      <c r="B12" s="12">
        <v>18011</v>
      </c>
      <c r="C12" s="12">
        <v>20525</v>
      </c>
      <c r="D12" s="12">
        <f>+C12+B12</f>
        <v>38536</v>
      </c>
      <c r="E12" s="12">
        <v>72425</v>
      </c>
      <c r="F12" s="12">
        <v>78088</v>
      </c>
      <c r="G12" s="12">
        <f>+F12+E12</f>
        <v>150513</v>
      </c>
      <c r="H12" s="12">
        <f t="shared" si="0"/>
        <v>189049</v>
      </c>
      <c r="I12" s="8"/>
    </row>
    <row r="13" spans="1:10" ht="15" customHeight="1" x14ac:dyDescent="0.2">
      <c r="A13" s="11" t="s">
        <v>12</v>
      </c>
      <c r="B13" s="12">
        <v>5067</v>
      </c>
      <c r="C13" s="12">
        <v>5471</v>
      </c>
      <c r="D13" s="12">
        <f>+C13+B13</f>
        <v>10538</v>
      </c>
      <c r="E13" s="12">
        <v>14955</v>
      </c>
      <c r="F13" s="12">
        <v>18804</v>
      </c>
      <c r="G13" s="12">
        <f>+F13+E13</f>
        <v>33759</v>
      </c>
      <c r="H13" s="12">
        <f t="shared" si="0"/>
        <v>44297</v>
      </c>
    </row>
    <row r="14" spans="1:10" ht="15" customHeight="1" x14ac:dyDescent="0.2">
      <c r="A14" s="9" t="s">
        <v>14</v>
      </c>
      <c r="B14" s="10">
        <f>B15</f>
        <v>0</v>
      </c>
      <c r="C14" s="10">
        <f t="shared" ref="C14:F14" si="1">C15</f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>+E14+F14</f>
        <v>0</v>
      </c>
      <c r="H14" s="10">
        <f t="shared" si="0"/>
        <v>0</v>
      </c>
    </row>
    <row r="15" spans="1:10" ht="15" customHeight="1" x14ac:dyDescent="0.2">
      <c r="A15" s="11" t="s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f>+F15+E15</f>
        <v>0</v>
      </c>
      <c r="H15" s="12">
        <f t="shared" si="0"/>
        <v>0</v>
      </c>
    </row>
    <row r="16" spans="1:10" ht="15" customHeight="1" x14ac:dyDescent="0.2">
      <c r="A16" s="9" t="s">
        <v>15</v>
      </c>
      <c r="B16" s="10">
        <f>+B17+B18+B19</f>
        <v>17434</v>
      </c>
      <c r="C16" s="10">
        <f>+C17+C18+C19</f>
        <v>15944</v>
      </c>
      <c r="D16" s="10">
        <f>+D17+D18+D19</f>
        <v>33378</v>
      </c>
      <c r="E16" s="10">
        <f>+E17+E18+E19</f>
        <v>37070</v>
      </c>
      <c r="F16" s="10">
        <f>+F17+F18+F19</f>
        <v>36613</v>
      </c>
      <c r="G16" s="10">
        <f>SUM(E16:F16)</f>
        <v>73683</v>
      </c>
      <c r="H16" s="10">
        <f t="shared" si="0"/>
        <v>107061</v>
      </c>
    </row>
    <row r="17" spans="1:13" ht="15" customHeight="1" x14ac:dyDescent="0.2">
      <c r="A17" s="11" t="s">
        <v>16</v>
      </c>
      <c r="B17" s="12">
        <v>7966</v>
      </c>
      <c r="C17" s="12">
        <v>6956</v>
      </c>
      <c r="D17" s="12">
        <f>+B17+C17</f>
        <v>14922</v>
      </c>
      <c r="E17" s="12">
        <v>17022</v>
      </c>
      <c r="F17" s="12">
        <v>16114</v>
      </c>
      <c r="G17" s="12">
        <f>+E17+F17</f>
        <v>33136</v>
      </c>
      <c r="H17" s="12">
        <f t="shared" si="0"/>
        <v>48058</v>
      </c>
    </row>
    <row r="18" spans="1:13" ht="15" customHeight="1" x14ac:dyDescent="0.2">
      <c r="A18" s="11" t="s">
        <v>17</v>
      </c>
      <c r="B18" s="12">
        <v>9153</v>
      </c>
      <c r="C18" s="12">
        <v>8650</v>
      </c>
      <c r="D18" s="12">
        <f t="shared" ref="D18:D19" si="2">+B18+C18</f>
        <v>17803</v>
      </c>
      <c r="E18" s="12">
        <v>19397</v>
      </c>
      <c r="F18" s="12">
        <v>19797</v>
      </c>
      <c r="G18" s="12">
        <f t="shared" ref="G18:G19" si="3">+E18+F18</f>
        <v>39194</v>
      </c>
      <c r="H18" s="12">
        <f t="shared" si="0"/>
        <v>56997</v>
      </c>
      <c r="I18" s="14"/>
    </row>
    <row r="19" spans="1:13" ht="15" customHeight="1" x14ac:dyDescent="0.2">
      <c r="A19" s="11" t="s">
        <v>18</v>
      </c>
      <c r="B19" s="12">
        <v>315</v>
      </c>
      <c r="C19" s="12">
        <v>338</v>
      </c>
      <c r="D19" s="12">
        <f t="shared" si="2"/>
        <v>653</v>
      </c>
      <c r="E19" s="12">
        <v>651</v>
      </c>
      <c r="F19" s="12">
        <v>702</v>
      </c>
      <c r="G19" s="12">
        <f t="shared" si="3"/>
        <v>1353</v>
      </c>
      <c r="H19" s="12">
        <f t="shared" si="0"/>
        <v>2006</v>
      </c>
      <c r="I19" s="14"/>
    </row>
    <row r="20" spans="1:13" ht="15" customHeight="1" x14ac:dyDescent="0.2">
      <c r="A20" s="9" t="s">
        <v>19</v>
      </c>
      <c r="B20" s="10">
        <v>119</v>
      </c>
      <c r="C20" s="10">
        <v>75</v>
      </c>
      <c r="D20" s="10">
        <f>+C20+B20</f>
        <v>194</v>
      </c>
      <c r="E20" s="10">
        <v>317</v>
      </c>
      <c r="F20" s="10">
        <v>186</v>
      </c>
      <c r="G20" s="10">
        <f>+E20+F20</f>
        <v>503</v>
      </c>
      <c r="H20" s="10">
        <f t="shared" si="0"/>
        <v>697</v>
      </c>
      <c r="J20" s="15"/>
      <c r="K20" s="16"/>
    </row>
    <row r="21" spans="1:13" ht="9" customHeight="1" x14ac:dyDescent="0.2">
      <c r="B21" s="12"/>
      <c r="C21" s="12"/>
      <c r="D21" s="12"/>
      <c r="E21" s="12"/>
      <c r="F21" s="12"/>
      <c r="G21" s="12"/>
      <c r="H21" s="12"/>
    </row>
    <row r="22" spans="1:13" ht="15" customHeight="1" x14ac:dyDescent="0.2">
      <c r="A22" s="17" t="s">
        <v>20</v>
      </c>
      <c r="B22" s="18">
        <f>SUM(B8,B11,B16,B20)</f>
        <v>46445</v>
      </c>
      <c r="C22" s="18">
        <f>SUM(C8,C11,C16,C20)</f>
        <v>48665</v>
      </c>
      <c r="D22" s="18">
        <f>SUM(D8,D11,D16,D20)</f>
        <v>95110</v>
      </c>
      <c r="E22" s="18">
        <f>SUM(E8,E11,E14,E16,E20)</f>
        <v>134327</v>
      </c>
      <c r="F22" s="18">
        <f>SUM(F8,F11,F14,F16,F20)</f>
        <v>144245</v>
      </c>
      <c r="G22" s="18">
        <f>SUM(G8,G11,G14,G16,G20)</f>
        <v>278572</v>
      </c>
      <c r="H22" s="18">
        <f>SUM(H8,H11,H14,H16,H20)</f>
        <v>373682</v>
      </c>
      <c r="I22" s="13"/>
      <c r="J22" s="19"/>
      <c r="K22" s="19"/>
      <c r="L22" s="19"/>
      <c r="M22" s="19"/>
    </row>
    <row r="23" spans="1:13" ht="12.75" customHeight="1" x14ac:dyDescent="0.2"/>
    <row r="24" spans="1:13" x14ac:dyDescent="0.2">
      <c r="A24" s="20" t="s">
        <v>21</v>
      </c>
      <c r="F24" s="8"/>
      <c r="G24" s="8"/>
      <c r="H24" s="8"/>
    </row>
    <row r="25" spans="1:13" ht="12" customHeight="1" x14ac:dyDescent="0.2"/>
    <row r="26" spans="1:13" x14ac:dyDescent="0.2">
      <c r="A26" s="21" t="s">
        <v>22</v>
      </c>
    </row>
    <row r="27" spans="1:13" x14ac:dyDescent="0.2">
      <c r="E27" s="2" t="s">
        <v>10</v>
      </c>
      <c r="F27" s="12">
        <f>SUM(H8)</f>
        <v>32578</v>
      </c>
      <c r="G27" s="22">
        <f>+F27/$F$30*100</f>
        <v>8.7343995066825748</v>
      </c>
    </row>
    <row r="28" spans="1:13" x14ac:dyDescent="0.2">
      <c r="E28" s="2" t="s">
        <v>13</v>
      </c>
      <c r="F28" s="12">
        <f>SUM(H11)</f>
        <v>233346</v>
      </c>
      <c r="G28" s="22">
        <f>+F28/$F$30*100</f>
        <v>62.561765218440421</v>
      </c>
    </row>
    <row r="29" spans="1:13" x14ac:dyDescent="0.2">
      <c r="E29" s="2" t="s">
        <v>15</v>
      </c>
      <c r="F29" s="12">
        <f>SUM(H16)</f>
        <v>107061</v>
      </c>
      <c r="G29" s="22">
        <f>+F29/$F$30*100</f>
        <v>28.703835274877004</v>
      </c>
    </row>
    <row r="30" spans="1:13" x14ac:dyDescent="0.2">
      <c r="E30" s="23"/>
      <c r="F30" s="24">
        <f>SUM(F27:F29)</f>
        <v>372985</v>
      </c>
      <c r="G30" s="22">
        <f>+F30/$F$30*100</f>
        <v>100</v>
      </c>
    </row>
    <row r="31" spans="1:13" x14ac:dyDescent="0.2">
      <c r="E31" s="23" t="s">
        <v>23</v>
      </c>
      <c r="F31" s="24">
        <v>809</v>
      </c>
      <c r="G31" s="2"/>
    </row>
    <row r="32" spans="1:13" x14ac:dyDescent="0.2">
      <c r="E32" s="23" t="s">
        <v>9</v>
      </c>
      <c r="F32" s="24">
        <f>SUM(F30:F31)</f>
        <v>373794</v>
      </c>
      <c r="G32" s="23"/>
      <c r="H32" s="25"/>
    </row>
    <row r="39" spans="2:8" x14ac:dyDescent="0.2">
      <c r="B39" s="26"/>
      <c r="C39" s="26"/>
      <c r="D39" s="26"/>
      <c r="E39" s="26"/>
      <c r="F39" s="26"/>
      <c r="G39" s="26"/>
      <c r="H39" s="26"/>
    </row>
    <row r="40" spans="2:8" x14ac:dyDescent="0.2">
      <c r="B40" s="27"/>
      <c r="C40" s="27"/>
      <c r="D40" s="27"/>
      <c r="E40" s="27"/>
      <c r="F40" s="27"/>
      <c r="G40" s="27"/>
      <c r="H40" s="27"/>
    </row>
    <row r="41" spans="2:8" x14ac:dyDescent="0.2">
      <c r="B41"/>
      <c r="C41"/>
      <c r="D41"/>
      <c r="E41"/>
      <c r="F41"/>
      <c r="G41"/>
      <c r="H41"/>
    </row>
    <row r="42" spans="2:8" x14ac:dyDescent="0.2">
      <c r="B42" s="8"/>
      <c r="C42" s="8"/>
      <c r="D42" s="8"/>
      <c r="E42" s="8"/>
      <c r="F42" s="8"/>
      <c r="G42" s="8"/>
      <c r="H42" s="8"/>
    </row>
  </sheetData>
  <mergeCells count="4">
    <mergeCell ref="A1:H1"/>
    <mergeCell ref="A2:H2"/>
    <mergeCell ref="A3:H3"/>
    <mergeCell ref="H5:H6"/>
  </mergeCells>
  <printOptions horizontalCentered="1"/>
  <pageMargins left="0.51" right="0.51" top="0.79" bottom="0.79" header="0.59" footer="0.51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resumen_ok</vt:lpstr>
      <vt:lpstr>resumen_ok!Área_de_impresión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2024-05-06T17:18:04Z</dcterms:created>
  <dcterms:modified xsi:type="dcterms:W3CDTF">2024-07-23T20:09:21Z</dcterms:modified>
</cp:coreProperties>
</file>