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10" yWindow="405" windowWidth="28515" windowHeight="12345"/>
  </bookViews>
  <sheets>
    <sheet name="resumen_ok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G24" i="1" l="1"/>
  <c r="H21" i="1" s="1"/>
  <c r="D23" i="1"/>
  <c r="H22" i="1"/>
  <c r="D22" i="1"/>
  <c r="D21" i="1"/>
  <c r="D20" i="1"/>
  <c r="D19" i="1"/>
  <c r="D18" i="1"/>
  <c r="D17" i="1"/>
  <c r="D16" i="1"/>
  <c r="D15" i="1"/>
  <c r="D14" i="1"/>
  <c r="D13" i="1"/>
  <c r="H12" i="1"/>
  <c r="H17" i="1" s="1"/>
  <c r="G12" i="1"/>
  <c r="G14" i="1" s="1"/>
  <c r="F12" i="1"/>
  <c r="D12" i="1"/>
  <c r="J11" i="1"/>
  <c r="I11" i="1"/>
  <c r="C11" i="1"/>
  <c r="C10" i="1" s="1"/>
  <c r="B11" i="1"/>
  <c r="D11" i="1" s="1"/>
  <c r="J10" i="1"/>
  <c r="F15" i="1" s="1"/>
  <c r="I10" i="1"/>
  <c r="I15" i="1" s="1"/>
  <c r="J9" i="1"/>
  <c r="F14" i="1" s="1"/>
  <c r="I9" i="1"/>
  <c r="C9" i="1"/>
  <c r="B9" i="1"/>
  <c r="J8" i="1"/>
  <c r="J12" i="1" s="1"/>
  <c r="I8" i="1"/>
  <c r="I12" i="1" s="1"/>
  <c r="I17" i="1" s="1"/>
  <c r="C8" i="1"/>
  <c r="B8" i="1"/>
  <c r="D8" i="1" s="1"/>
  <c r="C7" i="1"/>
  <c r="B7" i="1"/>
  <c r="D7" i="1" s="1"/>
  <c r="C6" i="1" l="1"/>
  <c r="C25" i="1" s="1"/>
  <c r="D9" i="1"/>
  <c r="I16" i="1"/>
  <c r="K8" i="1"/>
  <c r="K9" i="1"/>
  <c r="K11" i="1"/>
  <c r="I14" i="1"/>
  <c r="H14" i="1"/>
  <c r="F16" i="1"/>
  <c r="F13" i="1"/>
  <c r="F17" i="1" s="1"/>
  <c r="G16" i="1"/>
  <c r="G13" i="1"/>
  <c r="H16" i="1"/>
  <c r="H23" i="1"/>
  <c r="K10" i="1"/>
  <c r="H13" i="1"/>
  <c r="I13" i="1"/>
  <c r="G15" i="1"/>
  <c r="H20" i="1"/>
  <c r="H24" i="1"/>
  <c r="B6" i="1"/>
  <c r="H15" i="1"/>
  <c r="B10" i="1"/>
  <c r="D10" i="1" s="1"/>
  <c r="G17" i="1"/>
  <c r="D6" i="1" l="1"/>
  <c r="D25" i="1" s="1"/>
  <c r="B25" i="1"/>
</calcChain>
</file>

<file path=xl/sharedStrings.xml><?xml version="1.0" encoding="utf-8"?>
<sst xmlns="http://schemas.openxmlformats.org/spreadsheetml/2006/main" count="46" uniqueCount="37">
  <si>
    <t>UNAM. EXÁMENES DE GRADO Y TITULACIÓN</t>
  </si>
  <si>
    <t xml:space="preserve">  </t>
  </si>
  <si>
    <t>Hombres</t>
  </si>
  <si>
    <t>Mujeres</t>
  </si>
  <si>
    <t>Total</t>
  </si>
  <si>
    <r>
      <t>Exámenes de grado</t>
    </r>
    <r>
      <rPr>
        <b/>
        <vertAlign val="superscript"/>
        <sz val="10"/>
        <rFont val="Arial"/>
        <family val="2"/>
      </rPr>
      <t>b</t>
    </r>
  </si>
  <si>
    <t>Especialización</t>
  </si>
  <si>
    <t>M</t>
  </si>
  <si>
    <t>D</t>
  </si>
  <si>
    <t>E</t>
  </si>
  <si>
    <t>myd</t>
  </si>
  <si>
    <t>Maestría</t>
  </si>
  <si>
    <t>Doctorado</t>
  </si>
  <si>
    <t>Ciencias biológicas, químicas y de la salud</t>
  </si>
  <si>
    <r>
      <t>Exámenes profesionales y otras opciones de titulación</t>
    </r>
    <r>
      <rPr>
        <b/>
        <vertAlign val="superscript"/>
        <sz val="10"/>
        <rFont val="Arial"/>
        <family val="2"/>
      </rPr>
      <t>b</t>
    </r>
  </si>
  <si>
    <t>Ciencias sociales</t>
  </si>
  <si>
    <t>Licenciatura</t>
  </si>
  <si>
    <t>Humanidades y artes</t>
  </si>
  <si>
    <t>Ampliación y profundización de conocimientos</t>
  </si>
  <si>
    <t>Examen general de conocimientos</t>
  </si>
  <si>
    <t>Tesis o tesina y examen profesional</t>
  </si>
  <si>
    <t>Créditos y alto nivel académico</t>
  </si>
  <si>
    <t>Seminario de tesis o tesina</t>
  </si>
  <si>
    <t>Estudios de posgrado</t>
  </si>
  <si>
    <t>Trabajo profesional</t>
  </si>
  <si>
    <t>Servicio social</t>
  </si>
  <si>
    <t>Titulación</t>
  </si>
  <si>
    <t>% Titulación</t>
  </si>
  <si>
    <t>Actividad de investigación</t>
  </si>
  <si>
    <t>Actividad de apoyo a la docencia</t>
  </si>
  <si>
    <t>Otra</t>
  </si>
  <si>
    <t>Técnico</t>
  </si>
  <si>
    <t>T O T A L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</si>
  <si>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</si>
  <si>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al Sistema de Universidad Abierta y Educación a Distancia.</t>
    </r>
  </si>
  <si>
    <t>FUENTE: Dirección General de Administración Escolar, UNAM.</t>
  </si>
  <si>
    <t>Ciencias físico matemáticas e ingenierías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</si>
</sst>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"/>
    </font>
    <font>
      <sz val="10"/>
      <color theme="0" tint="-0.249977111117893"/>
      <name val="Arial"/>
      <family val="2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0" xfId="3" applyFont="1"/>
    <xf numFmtId="3" fontId="4" fillId="0" borderId="0" xfId="3" applyNumberFormat="1" applyFont="1"/>
    <xf numFmtId="3" fontId="5" fillId="0" borderId="0" xfId="2" applyNumberFormat="1" applyFont="1" applyAlignment="1">
      <alignment vertical="center"/>
    </xf>
    <xf numFmtId="0" fontId="5" fillId="0" borderId="0" xfId="3" applyAlignment="1">
      <alignment horizontal="left"/>
    </xf>
    <xf numFmtId="0" fontId="5" fillId="0" borderId="0" xfId="3"/>
    <xf numFmtId="3" fontId="3" fillId="2" borderId="0" xfId="2" applyNumberFormat="1" applyFont="1" applyFill="1" applyAlignment="1">
      <alignment vertical="center"/>
    </xf>
    <xf numFmtId="3" fontId="6" fillId="2" borderId="0" xfId="2" applyNumberFormat="1" applyFont="1" applyFill="1" applyAlignment="1">
      <alignment horizontal="center" vertical="center"/>
    </xf>
    <xf numFmtId="3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3" fontId="8" fillId="0" borderId="0" xfId="2" applyNumberFormat="1" applyFont="1" applyAlignment="1">
      <alignment horizontal="left" vertical="center" indent="1"/>
    </xf>
    <xf numFmtId="3" fontId="8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1" fillId="0" borderId="0" xfId="0" applyFont="1"/>
    <xf numFmtId="0" fontId="4" fillId="0" borderId="0" xfId="3" applyFont="1" applyAlignment="1">
      <alignment vertical="center"/>
    </xf>
    <xf numFmtId="164" fontId="9" fillId="0" borderId="0" xfId="4" applyNumberFormat="1" applyFont="1" applyFill="1" applyAlignment="1">
      <alignment vertical="center"/>
    </xf>
    <xf numFmtId="3" fontId="3" fillId="0" borderId="0" xfId="2" applyNumberFormat="1" applyFont="1" applyAlignment="1">
      <alignment horizontal="left" vertical="center" indent="1"/>
    </xf>
    <xf numFmtId="10" fontId="9" fillId="0" borderId="0" xfId="4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3" fontId="5" fillId="0" borderId="0" xfId="3" applyNumberFormat="1" applyAlignment="1">
      <alignment vertical="center"/>
    </xf>
    <xf numFmtId="0" fontId="8" fillId="0" borderId="0" xfId="3" applyFont="1" applyAlignment="1">
      <alignment horizontal="left" vertical="center" indent="2"/>
    </xf>
    <xf numFmtId="3" fontId="10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4" applyNumberFormat="1" applyFont="1" applyAlignment="1">
      <alignment vertical="center"/>
    </xf>
    <xf numFmtId="164" fontId="4" fillId="0" borderId="0" xfId="3" applyNumberFormat="1" applyFont="1" applyAlignment="1">
      <alignment vertical="center"/>
    </xf>
    <xf numFmtId="2" fontId="4" fillId="0" borderId="0" xfId="2" applyNumberFormat="1" applyFont="1" applyAlignment="1">
      <alignment vertical="center"/>
    </xf>
    <xf numFmtId="0" fontId="3" fillId="0" borderId="0" xfId="3" applyFont="1" applyAlignment="1">
      <alignment horizontal="left" vertical="center" indent="1"/>
    </xf>
    <xf numFmtId="3" fontId="11" fillId="0" borderId="0" xfId="2" applyNumberFormat="1" applyFont="1" applyAlignment="1">
      <alignment horizontal="right" vertical="center"/>
    </xf>
    <xf numFmtId="0" fontId="5" fillId="0" borderId="0" xfId="3" applyAlignment="1">
      <alignment vertical="center"/>
    </xf>
    <xf numFmtId="0" fontId="3" fillId="2" borderId="0" xfId="2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65" fontId="5" fillId="0" borderId="0" xfId="2" applyNumberFormat="1" applyFont="1" applyAlignment="1">
      <alignment vertical="center"/>
    </xf>
    <xf numFmtId="0" fontId="0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3" fontId="1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/>
    </xf>
    <xf numFmtId="0" fontId="5" fillId="0" borderId="0" xfId="3" applyFont="1" applyAlignment="1">
      <alignment horizontal="left" vertical="center" indent="2"/>
    </xf>
    <xf numFmtId="0" fontId="5" fillId="0" borderId="0" xfId="3" applyFont="1" applyAlignment="1">
      <alignment horizontal="left" vertical="center" indent="1"/>
    </xf>
    <xf numFmtId="3" fontId="14" fillId="0" borderId="0" xfId="2" applyNumberFormat="1" applyFont="1" applyAlignment="1">
      <alignment horizontal="left" vertical="center" indent="1"/>
    </xf>
  </cellXfs>
  <cellStyles count="9">
    <cellStyle name="Normal" xfId="0" builtinId="0"/>
    <cellStyle name="Normal 2" xfId="5"/>
    <cellStyle name="Normal 2 2" xfId="6"/>
    <cellStyle name="Normal 3" xfId="3"/>
    <cellStyle name="Normal 3 2" xfId="7"/>
    <cellStyle name="Normal_exp_tec" xfId="2"/>
    <cellStyle name="Porcentaje" xfId="1" builtinId="5"/>
    <cellStyle name="Porcentaje 2" xfId="8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profesionales y otras opciones de titulación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16525912755529215"/>
          <c:y val="3.560792663154867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4102633722509"/>
          <c:y val="0.31133961775904773"/>
          <c:w val="0.58962872624289953"/>
          <c:h val="0.412660292463442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B-461C-A183-5AB2D96EC26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B-461C-A183-5AB2D96EC26F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5B-461C-A183-5AB2D96EC26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5B-461C-A183-5AB2D96EC26F}"/>
              </c:ext>
            </c:extLst>
          </c:dPt>
          <c:dLbls>
            <c:dLbl>
              <c:idx val="0"/>
              <c:layout>
                <c:manualLayout>
                  <c:x val="-5.2598996813238721E-2"/>
                  <c:y val="-5.86010129015563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B-461C-A183-5AB2D96EC26F}"/>
                </c:ext>
              </c:extLst>
            </c:dLbl>
            <c:dLbl>
              <c:idx val="1"/>
              <c:layout>
                <c:manualLayout>
                  <c:x val="-3.029566857672937E-5"/>
                  <c:y val="5.8598351262430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B-461C-A183-5AB2D96EC26F}"/>
                </c:ext>
              </c:extLst>
            </c:dLbl>
            <c:dLbl>
              <c:idx val="2"/>
              <c:layout>
                <c:manualLayout>
                  <c:x val="5.8076225045372042E-2"/>
                  <c:y val="0.1070422535211267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6684682109836088"/>
                      <c:h val="0.1581847621160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5B-461C-A183-5AB2D96EC2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resumen_ok!$F$20:$F$23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resumen_ok!$G$20:$G$23</c:f>
              <c:numCache>
                <c:formatCode>General</c:formatCode>
                <c:ptCount val="4"/>
                <c:pt idx="0">
                  <c:v>5536</c:v>
                </c:pt>
                <c:pt idx="1">
                  <c:v>10196</c:v>
                </c:pt>
                <c:pt idx="2">
                  <c:v>9608</c:v>
                </c:pt>
                <c:pt idx="3">
                  <c:v>1750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5B-461C-A183-5AB2D96EC2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Maestría y Doctorado</a:t>
            </a:r>
          </a:p>
        </c:rich>
      </c:tx>
      <c:layout>
        <c:manualLayout>
          <c:xMode val="edge"/>
          <c:yMode val="edge"/>
          <c:x val="0.20916565536834783"/>
          <c:y val="7.9575463906172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8A-416C-A037-AD77FCB2C9A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8A-416C-A037-AD77FCB2C9A6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8A-416C-A037-AD77FCB2C9A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8A-416C-A037-AD77FCB2C9A6}"/>
              </c:ext>
            </c:extLst>
          </c:dPt>
          <c:dLbls>
            <c:dLbl>
              <c:idx val="0"/>
              <c:layout>
                <c:manualLayout>
                  <c:x val="-1.1015738417313131E-2"/>
                  <c:y val="-5.13358271160987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A-416C-A037-AD77FCB2C9A6}"/>
                </c:ext>
              </c:extLst>
            </c:dLbl>
            <c:dLbl>
              <c:idx val="1"/>
              <c:layout>
                <c:manualLayout>
                  <c:x val="-6.4228894465114941E-2"/>
                  <c:y val="6.57256425623962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A-416C-A037-AD77FCB2C9A6}"/>
                </c:ext>
              </c:extLst>
            </c:dLbl>
            <c:dLbl>
              <c:idx val="2"/>
              <c:layout>
                <c:manualLayout>
                  <c:x val="1.0460230932671878E-4"/>
                  <c:y val="3.1150240078257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A-416C-A037-AD77FCB2C9A6}"/>
                </c:ext>
              </c:extLst>
            </c:dLbl>
            <c:dLbl>
              <c:idx val="3"/>
              <c:layout>
                <c:manualLayout>
                  <c:x val="4.239662349898566E-2"/>
                  <c:y val="-1.93043586087172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A-416C-A037-AD77FCB2C9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resumen_ok!$E$8:$E$11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resumen_ok!$K$8:$K$11</c:f>
              <c:numCache>
                <c:formatCode>0.0%</c:formatCode>
                <c:ptCount val="4"/>
                <c:pt idx="0">
                  <c:v>0.17816216216216216</c:v>
                </c:pt>
                <c:pt idx="1">
                  <c:v>0.30118918918918919</c:v>
                </c:pt>
                <c:pt idx="2">
                  <c:v>0.37383783783783786</c:v>
                </c:pt>
                <c:pt idx="3">
                  <c:v>0.14681081081081082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8A-416C-A037-AD77FCB2C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Especialización</a:t>
            </a:r>
          </a:p>
        </c:rich>
      </c:tx>
      <c:layout>
        <c:manualLayout>
          <c:xMode val="edge"/>
          <c:yMode val="edge"/>
          <c:x val="0.23621537415736704"/>
          <c:y val="4.80791063907709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0B-411C-B974-8A38B91E57A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0B-411C-B974-8A38B91E57AD}"/>
              </c:ext>
            </c:extLst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0B-411C-B974-8A38B91E57AD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A0B-411C-B974-8A38B91E57AD}"/>
              </c:ext>
            </c:extLst>
          </c:dPt>
          <c:dLbls>
            <c:dLbl>
              <c:idx val="0"/>
              <c:layout>
                <c:manualLayout>
                  <c:x val="-1.7541659600242277E-2"/>
                  <c:y val="-1.7328796863355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7910793458509996E-2"/>
                  <c:y val="5.3547973170020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1384130829800145E-2"/>
                  <c:y val="-2.5381419915103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5689884918231369E-2"/>
                  <c:y val="-0.114266938854865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resumen_ok!$E$8:$E$11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resumen_ok!$H$8:$H$11</c:f>
              <c:numCache>
                <c:formatCode>General</c:formatCode>
                <c:ptCount val="4"/>
                <c:pt idx="0">
                  <c:v>98</c:v>
                </c:pt>
                <c:pt idx="1">
                  <c:v>5235</c:v>
                </c:pt>
                <c:pt idx="2">
                  <c:v>661</c:v>
                </c:pt>
                <c:pt idx="3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A0B-411C-B974-8A38B91E5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34924</xdr:colOff>
      <xdr:row>3</xdr:row>
      <xdr:rowOff>38099</xdr:rowOff>
    </xdr:from>
    <xdr:to>
      <xdr:col>10</xdr:col>
      <xdr:colOff>752475</xdr:colOff>
      <xdr:row>23</xdr:row>
      <xdr:rowOff>92074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101600</xdr:colOff>
      <xdr:row>24</xdr:row>
      <xdr:rowOff>15875</xdr:rowOff>
    </xdr:from>
    <xdr:to>
      <xdr:col>11</xdr:col>
      <xdr:colOff>82550</xdr:colOff>
      <xdr:row>46</xdr:row>
      <xdr:rowOff>88900</xdr:rowOff>
    </xdr:to>
    <xdr:graphicFrame macro="">
      <xdr:nvGraphicFramePr>
        <xdr:cNvPr id="3" name="3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876300</xdr:colOff>
      <xdr:row>26</xdr:row>
      <xdr:rowOff>3175</xdr:rowOff>
    </xdr:from>
    <xdr:to>
      <xdr:col>4</xdr:col>
      <xdr:colOff>225425</xdr:colOff>
      <xdr:row>48</xdr:row>
      <xdr:rowOff>155575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3%20ex&#225;menes%20de%20grado%202023%20Rev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ok"/>
      <sheetName val="grado_myd"/>
      <sheetName val="grado_esp"/>
    </sheetNames>
    <sheetDataSet>
      <sheetData sheetId="0"/>
      <sheetData sheetId="1">
        <row r="199">
          <cell r="B199">
            <v>1817</v>
          </cell>
          <cell r="C199">
            <v>1662</v>
          </cell>
        </row>
        <row r="200">
          <cell r="B200">
            <v>641</v>
          </cell>
          <cell r="C200">
            <v>505</v>
          </cell>
        </row>
      </sheetData>
      <sheetData sheetId="2">
        <row r="255">
          <cell r="B255">
            <v>2534</v>
          </cell>
          <cell r="C255">
            <v>3563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54"/>
  <sheetViews>
    <sheetView tabSelected="1" zoomScaleNormal="100" workbookViewId="0">
      <selection sqref="A1:D1"/>
    </sheetView>
  </sheetViews>
  <sheetFormatPr baseColWidth="10" defaultColWidth="10.85546875" defaultRowHeight="12.75" x14ac:dyDescent="0.25"/>
  <cols>
    <col min="1" max="1" width="52.85546875" style="2" customWidth="1"/>
    <col min="2" max="4" width="11.42578125" style="2" customWidth="1"/>
    <col min="5" max="11" width="11.42578125" style="1" customWidth="1"/>
    <col min="12" max="12" width="8.28515625" style="1" customWidth="1"/>
    <col min="13" max="16384" width="10.85546875" style="2"/>
  </cols>
  <sheetData>
    <row r="1" spans="1:16" ht="15" customHeight="1" x14ac:dyDescent="0.25">
      <c r="A1" s="42" t="s">
        <v>0</v>
      </c>
      <c r="B1" s="42"/>
      <c r="C1" s="42"/>
      <c r="D1" s="42"/>
    </row>
    <row r="2" spans="1:16" ht="15" customHeight="1" x14ac:dyDescent="0.2">
      <c r="A2" s="43">
        <v>2023</v>
      </c>
      <c r="B2" s="43"/>
      <c r="C2" s="43"/>
      <c r="D2" s="43"/>
      <c r="E2" s="3"/>
      <c r="G2" s="4"/>
      <c r="I2" s="5"/>
    </row>
    <row r="3" spans="1:16" x14ac:dyDescent="0.2">
      <c r="A3" s="6" t="s">
        <v>1</v>
      </c>
      <c r="B3" s="6"/>
      <c r="C3" s="6"/>
      <c r="D3" s="6"/>
      <c r="E3" s="7"/>
      <c r="F3" s="2"/>
      <c r="G3" s="8"/>
      <c r="I3" s="5"/>
    </row>
    <row r="4" spans="1:16" ht="15" customHeight="1" x14ac:dyDescent="0.2">
      <c r="A4" s="9"/>
      <c r="B4" s="10" t="s">
        <v>2</v>
      </c>
      <c r="C4" s="10" t="s">
        <v>3</v>
      </c>
      <c r="D4" s="10" t="s">
        <v>4</v>
      </c>
      <c r="E4" s="3"/>
      <c r="F4" s="3"/>
      <c r="G4" s="3"/>
      <c r="H4" s="3"/>
      <c r="I4" s="5"/>
    </row>
    <row r="5" spans="1:16" ht="9" customHeight="1" x14ac:dyDescent="0.2">
      <c r="A5" s="6"/>
      <c r="B5" s="6"/>
      <c r="C5" s="6"/>
      <c r="D5" s="6"/>
      <c r="E5" s="3"/>
      <c r="F5" s="3"/>
      <c r="G5" s="3"/>
      <c r="H5" s="3"/>
      <c r="I5" s="5"/>
    </row>
    <row r="6" spans="1:16" ht="15" customHeight="1" x14ac:dyDescent="0.25">
      <c r="A6" s="11" t="s">
        <v>5</v>
      </c>
      <c r="B6" s="12">
        <f>SUM(B7:B9)</f>
        <v>4992</v>
      </c>
      <c r="C6" s="12">
        <f>SUM(C7:C9)</f>
        <v>5730</v>
      </c>
      <c r="D6" s="12">
        <f t="shared" ref="D6:D11" si="0">SUM(B6:C6)</f>
        <v>10722</v>
      </c>
      <c r="M6" s="1"/>
    </row>
    <row r="7" spans="1:16" ht="15" customHeight="1" x14ac:dyDescent="0.25">
      <c r="A7" s="13" t="s">
        <v>6</v>
      </c>
      <c r="B7" s="14">
        <f>+[1]grado_esp!B255</f>
        <v>2534</v>
      </c>
      <c r="C7" s="14">
        <f>+[1]grado_esp!C255</f>
        <v>3563</v>
      </c>
      <c r="D7" s="15">
        <f t="shared" si="0"/>
        <v>6097</v>
      </c>
      <c r="E7" s="16"/>
      <c r="F7" s="1" t="s">
        <v>7</v>
      </c>
      <c r="G7" s="1" t="s">
        <v>8</v>
      </c>
      <c r="H7" s="1" t="s">
        <v>9</v>
      </c>
      <c r="I7" s="17" t="s">
        <v>4</v>
      </c>
      <c r="J7" s="1" t="s">
        <v>10</v>
      </c>
      <c r="K7" s="16"/>
      <c r="M7" s="1"/>
    </row>
    <row r="8" spans="1:16" ht="15" customHeight="1" x14ac:dyDescent="0.25">
      <c r="A8" s="13" t="s">
        <v>11</v>
      </c>
      <c r="B8" s="14">
        <f>+[1]grado_myd!B199</f>
        <v>1817</v>
      </c>
      <c r="C8" s="14">
        <f>+[1]grado_myd!C199</f>
        <v>1662</v>
      </c>
      <c r="D8" s="15">
        <f t="shared" si="0"/>
        <v>3479</v>
      </c>
      <c r="E8" s="1" t="s">
        <v>36</v>
      </c>
      <c r="F8" s="4">
        <v>603</v>
      </c>
      <c r="G8" s="4">
        <v>221</v>
      </c>
      <c r="H8" s="18">
        <v>98</v>
      </c>
      <c r="I8" s="19">
        <f>SUM(F8:H8)</f>
        <v>922</v>
      </c>
      <c r="J8" s="1">
        <f>SUM(F8:G8)</f>
        <v>824</v>
      </c>
      <c r="K8" s="20">
        <f>J8/$J$12</f>
        <v>0.17816216216216216</v>
      </c>
      <c r="M8" s="1"/>
    </row>
    <row r="9" spans="1:16" ht="15" customHeight="1" x14ac:dyDescent="0.25">
      <c r="A9" s="46" t="s">
        <v>12</v>
      </c>
      <c r="B9" s="14">
        <f>+[1]grado_myd!B200</f>
        <v>641</v>
      </c>
      <c r="C9" s="14">
        <f>+[1]grado_myd!C200</f>
        <v>505</v>
      </c>
      <c r="D9" s="15">
        <f t="shared" si="0"/>
        <v>1146</v>
      </c>
      <c r="E9" s="1" t="s">
        <v>13</v>
      </c>
      <c r="F9" s="4">
        <v>864</v>
      </c>
      <c r="G9" s="4">
        <v>529</v>
      </c>
      <c r="H9" s="18">
        <v>5235</v>
      </c>
      <c r="I9" s="19">
        <f>SUM(F9:H9)</f>
        <v>6628</v>
      </c>
      <c r="J9" s="1">
        <f>SUM(F9:G9)</f>
        <v>1393</v>
      </c>
      <c r="K9" s="20">
        <f>J9/$J$12</f>
        <v>0.30118918918918919</v>
      </c>
      <c r="M9" s="1"/>
    </row>
    <row r="10" spans="1:16" ht="15" customHeight="1" x14ac:dyDescent="0.25">
      <c r="A10" s="11" t="s">
        <v>14</v>
      </c>
      <c r="B10" s="12">
        <f>SUM(B11,B23)</f>
        <v>11497</v>
      </c>
      <c r="C10" s="12">
        <f>SUM(C11,C23)</f>
        <v>15614</v>
      </c>
      <c r="D10" s="12">
        <f t="shared" si="0"/>
        <v>27111</v>
      </c>
      <c r="E10" s="1" t="s">
        <v>15</v>
      </c>
      <c r="F10" s="1">
        <v>1526</v>
      </c>
      <c r="G10" s="1">
        <v>203</v>
      </c>
      <c r="H10" s="18">
        <v>661</v>
      </c>
      <c r="I10" s="19">
        <f>SUM(F10:H10)</f>
        <v>2390</v>
      </c>
      <c r="J10" s="1">
        <f>SUM(F10:G10)</f>
        <v>1729</v>
      </c>
      <c r="K10" s="20">
        <f>J10/$J$12</f>
        <v>0.37383783783783786</v>
      </c>
      <c r="M10" s="1"/>
    </row>
    <row r="11" spans="1:16" ht="15" customHeight="1" x14ac:dyDescent="0.25">
      <c r="A11" s="21" t="s">
        <v>16</v>
      </c>
      <c r="B11" s="12">
        <f>SUM(B12:B22)</f>
        <v>11495</v>
      </c>
      <c r="C11" s="12">
        <f>SUM(C12:C22)</f>
        <v>15595</v>
      </c>
      <c r="D11" s="12">
        <f t="shared" si="0"/>
        <v>27090</v>
      </c>
      <c r="E11" s="1" t="s">
        <v>17</v>
      </c>
      <c r="F11" s="1">
        <v>486</v>
      </c>
      <c r="G11" s="1">
        <v>193</v>
      </c>
      <c r="H11" s="18">
        <v>103</v>
      </c>
      <c r="I11" s="19">
        <f>SUM(F11:H11)</f>
        <v>782</v>
      </c>
      <c r="J11" s="1">
        <f>SUM(F11:G11)</f>
        <v>679</v>
      </c>
      <c r="K11" s="20">
        <f>J11/$J$12</f>
        <v>0.14681081081081082</v>
      </c>
      <c r="M11" s="1"/>
    </row>
    <row r="12" spans="1:16" ht="15" customHeight="1" x14ac:dyDescent="0.25">
      <c r="A12" s="44" t="s">
        <v>18</v>
      </c>
      <c r="B12" s="15">
        <v>4933</v>
      </c>
      <c r="C12" s="15">
        <v>5981</v>
      </c>
      <c r="D12" s="15">
        <f t="shared" ref="D12:D23" si="1">SUM(B12:C12)</f>
        <v>10914</v>
      </c>
      <c r="F12" s="1">
        <f>SUM(F8:F11)</f>
        <v>3479</v>
      </c>
      <c r="G12" s="1">
        <f>SUM(G8:G11)</f>
        <v>1146</v>
      </c>
      <c r="H12" s="1">
        <f>SUM(H8:H11)</f>
        <v>6097</v>
      </c>
      <c r="I12" s="19">
        <f>SUM(I8:I11)</f>
        <v>10722</v>
      </c>
      <c r="J12" s="1">
        <f>SUM(J8:J11)</f>
        <v>4625</v>
      </c>
      <c r="K12" s="22">
        <v>1</v>
      </c>
      <c r="M12" s="1"/>
    </row>
    <row r="13" spans="1:16" ht="15" customHeight="1" x14ac:dyDescent="0.25">
      <c r="A13" s="44" t="s">
        <v>19</v>
      </c>
      <c r="B13" s="15">
        <v>1712</v>
      </c>
      <c r="C13" s="15">
        <v>3263</v>
      </c>
      <c r="D13" s="15">
        <f t="shared" si="1"/>
        <v>4975</v>
      </c>
      <c r="E13" s="1" t="s">
        <v>36</v>
      </c>
      <c r="F13" s="23">
        <f>J8/$J$12</f>
        <v>0.17816216216216216</v>
      </c>
      <c r="G13" s="23">
        <f>G8/$G$12</f>
        <v>0.19284467713787085</v>
      </c>
      <c r="H13" s="23">
        <f>H8/$H$12</f>
        <v>1.6073478760045924E-2</v>
      </c>
      <c r="I13" s="23">
        <f>I8/$I$12</f>
        <v>8.5991419511285208E-2</v>
      </c>
      <c r="K13" s="20"/>
      <c r="M13" s="1"/>
      <c r="N13" s="24"/>
      <c r="O13" s="24"/>
      <c r="P13" s="24"/>
    </row>
    <row r="14" spans="1:16" ht="15" customHeight="1" x14ac:dyDescent="0.25">
      <c r="A14" s="25" t="s">
        <v>20</v>
      </c>
      <c r="B14" s="26">
        <v>1955</v>
      </c>
      <c r="C14" s="26">
        <v>2174</v>
      </c>
      <c r="D14" s="15">
        <f t="shared" si="1"/>
        <v>4129</v>
      </c>
      <c r="E14" s="1" t="s">
        <v>13</v>
      </c>
      <c r="F14" s="27">
        <f>J9/$J$12</f>
        <v>0.30118918918918919</v>
      </c>
      <c r="G14" s="27">
        <f>G9/$G$12</f>
        <v>0.46160558464223383</v>
      </c>
      <c r="H14" s="27">
        <f>H9/$H$12</f>
        <v>0.85861899294735111</v>
      </c>
      <c r="I14" s="27">
        <f>I9/$I$12</f>
        <v>0.61816825219175531</v>
      </c>
      <c r="K14" s="28"/>
      <c r="M14" s="1"/>
      <c r="N14" s="24"/>
      <c r="O14" s="24"/>
      <c r="P14" s="24"/>
    </row>
    <row r="15" spans="1:16" ht="15" customHeight="1" x14ac:dyDescent="0.25">
      <c r="A15" s="44" t="s">
        <v>21</v>
      </c>
      <c r="B15" s="15">
        <v>498</v>
      </c>
      <c r="C15" s="15">
        <v>972</v>
      </c>
      <c r="D15" s="15">
        <f t="shared" si="1"/>
        <v>1470</v>
      </c>
      <c r="E15" s="1" t="s">
        <v>15</v>
      </c>
      <c r="F15" s="27">
        <f>J10/$J$12</f>
        <v>0.37383783783783786</v>
      </c>
      <c r="G15" s="27">
        <f>G10/$G$12</f>
        <v>0.17713787085514834</v>
      </c>
      <c r="H15" s="27">
        <f>H10/$H$12</f>
        <v>0.10841397408561587</v>
      </c>
      <c r="I15" s="27">
        <f>I10/$I$12</f>
        <v>0.22290617422122738</v>
      </c>
      <c r="K15" s="28"/>
      <c r="M15" s="1"/>
      <c r="N15" s="24"/>
      <c r="O15" s="24"/>
      <c r="P15" s="24"/>
    </row>
    <row r="16" spans="1:16" ht="15" customHeight="1" x14ac:dyDescent="0.25">
      <c r="A16" s="44" t="s">
        <v>22</v>
      </c>
      <c r="B16" s="15">
        <v>493</v>
      </c>
      <c r="C16" s="15">
        <v>900</v>
      </c>
      <c r="D16" s="15">
        <f t="shared" si="1"/>
        <v>1393</v>
      </c>
      <c r="E16" s="1" t="s">
        <v>17</v>
      </c>
      <c r="F16" s="27">
        <f>J11/$J$12</f>
        <v>0.14681081081081082</v>
      </c>
      <c r="G16" s="27">
        <f>G11/$G$12</f>
        <v>0.16841186736474695</v>
      </c>
      <c r="H16" s="27">
        <f>H11/$H$12</f>
        <v>1.6893554206987044E-2</v>
      </c>
      <c r="I16" s="27">
        <f>I11/$I$12</f>
        <v>7.2934154075732144E-2</v>
      </c>
      <c r="K16" s="28"/>
      <c r="M16" s="19"/>
      <c r="N16" s="24"/>
      <c r="O16" s="24"/>
      <c r="P16" s="24"/>
    </row>
    <row r="17" spans="1:16" ht="15" customHeight="1" x14ac:dyDescent="0.25">
      <c r="A17" s="44" t="s">
        <v>23</v>
      </c>
      <c r="B17" s="15">
        <v>435</v>
      </c>
      <c r="C17" s="15">
        <v>766</v>
      </c>
      <c r="D17" s="15">
        <f t="shared" si="1"/>
        <v>1201</v>
      </c>
      <c r="E17" s="19"/>
      <c r="F17" s="29">
        <f>SUM(F13:F16)</f>
        <v>1</v>
      </c>
      <c r="G17" s="27">
        <f>G12/$G$12</f>
        <v>1</v>
      </c>
      <c r="H17" s="27">
        <f>H12/$H$12</f>
        <v>1</v>
      </c>
      <c r="I17" s="27">
        <f>I12/$I$12</f>
        <v>1</v>
      </c>
      <c r="M17" s="19"/>
      <c r="N17" s="24"/>
      <c r="O17" s="24"/>
      <c r="P17" s="24"/>
    </row>
    <row r="18" spans="1:16" ht="15" customHeight="1" x14ac:dyDescent="0.25">
      <c r="A18" s="25" t="s">
        <v>24</v>
      </c>
      <c r="B18" s="26">
        <v>363</v>
      </c>
      <c r="C18" s="26">
        <v>360</v>
      </c>
      <c r="D18" s="15">
        <f t="shared" si="1"/>
        <v>723</v>
      </c>
      <c r="J18" s="30"/>
      <c r="M18" s="19"/>
      <c r="N18" s="24"/>
      <c r="O18" s="24"/>
      <c r="P18" s="24"/>
    </row>
    <row r="19" spans="1:16" ht="15" customHeight="1" x14ac:dyDescent="0.25">
      <c r="A19" s="44" t="s">
        <v>25</v>
      </c>
      <c r="B19" s="15">
        <v>92</v>
      </c>
      <c r="C19" s="15">
        <v>160</v>
      </c>
      <c r="D19" s="15">
        <f t="shared" si="1"/>
        <v>252</v>
      </c>
      <c r="F19" s="17" t="s">
        <v>26</v>
      </c>
      <c r="G19" s="1" t="s">
        <v>27</v>
      </c>
      <c r="J19" s="30"/>
      <c r="M19" s="19"/>
      <c r="N19" s="24"/>
      <c r="O19" s="24"/>
      <c r="P19" s="24"/>
    </row>
    <row r="20" spans="1:16" ht="15" customHeight="1" x14ac:dyDescent="0.25">
      <c r="A20" s="44" t="s">
        <v>28</v>
      </c>
      <c r="B20" s="15">
        <v>114</v>
      </c>
      <c r="C20" s="15">
        <v>125</v>
      </c>
      <c r="D20" s="15">
        <f t="shared" si="1"/>
        <v>239</v>
      </c>
      <c r="F20" s="1" t="s">
        <v>36</v>
      </c>
      <c r="G20" s="1">
        <v>5536</v>
      </c>
      <c r="H20" s="28">
        <f>G20/$G$24</f>
        <v>0.20435585086747876</v>
      </c>
      <c r="J20" s="30"/>
      <c r="M20" s="19"/>
      <c r="N20" s="24"/>
      <c r="O20" s="24"/>
      <c r="P20" s="24"/>
    </row>
    <row r="21" spans="1:16" ht="15" customHeight="1" x14ac:dyDescent="0.25">
      <c r="A21" s="44" t="s">
        <v>29</v>
      </c>
      <c r="B21" s="15">
        <v>98</v>
      </c>
      <c r="C21" s="15">
        <v>97</v>
      </c>
      <c r="D21" s="15">
        <f t="shared" si="1"/>
        <v>195</v>
      </c>
      <c r="F21" s="1" t="s">
        <v>13</v>
      </c>
      <c r="G21" s="19">
        <v>10196</v>
      </c>
      <c r="H21" s="28">
        <f>G21/$G$24</f>
        <v>0.37637504614248801</v>
      </c>
      <c r="J21" s="30"/>
      <c r="M21" s="1"/>
    </row>
    <row r="22" spans="1:16" ht="15" customHeight="1" x14ac:dyDescent="0.25">
      <c r="A22" s="44" t="s">
        <v>30</v>
      </c>
      <c r="B22" s="26">
        <v>802</v>
      </c>
      <c r="C22" s="26">
        <v>797</v>
      </c>
      <c r="D22" s="15">
        <f t="shared" si="1"/>
        <v>1599</v>
      </c>
      <c r="F22" s="1" t="s">
        <v>15</v>
      </c>
      <c r="G22" s="19">
        <v>9608</v>
      </c>
      <c r="H22" s="28">
        <f>G22/$G$24</f>
        <v>0.35466961978589884</v>
      </c>
      <c r="J22" s="30"/>
      <c r="M22" s="19"/>
      <c r="N22" s="24"/>
      <c r="O22" s="24"/>
      <c r="P22" s="24"/>
    </row>
    <row r="23" spans="1:16" ht="15" customHeight="1" x14ac:dyDescent="0.25">
      <c r="A23" s="31" t="s">
        <v>31</v>
      </c>
      <c r="B23" s="32">
        <v>2</v>
      </c>
      <c r="C23" s="32">
        <v>19</v>
      </c>
      <c r="D23" s="12">
        <f t="shared" si="1"/>
        <v>21</v>
      </c>
      <c r="F23" s="1" t="s">
        <v>17</v>
      </c>
      <c r="G23" s="19">
        <v>1750</v>
      </c>
      <c r="H23" s="28">
        <f>G23/$G$24</f>
        <v>6.4599483204134361E-2</v>
      </c>
      <c r="J23" s="30"/>
      <c r="M23" s="19"/>
      <c r="N23" s="24"/>
      <c r="O23" s="24"/>
      <c r="P23" s="24"/>
    </row>
    <row r="24" spans="1:16" ht="9" customHeight="1" x14ac:dyDescent="0.25">
      <c r="A24" s="45"/>
      <c r="B24" s="15"/>
      <c r="C24" s="15"/>
      <c r="D24" s="15"/>
      <c r="F24" s="19"/>
      <c r="G24" s="1">
        <f>SUM(G20:G23)</f>
        <v>27090</v>
      </c>
      <c r="H24" s="28">
        <f>G24/$G$24</f>
        <v>1</v>
      </c>
      <c r="I24" s="30"/>
      <c r="J24" s="30"/>
      <c r="M24" s="33"/>
      <c r="N24" s="24"/>
      <c r="O24" s="24"/>
      <c r="P24" s="24"/>
    </row>
    <row r="25" spans="1:16" ht="15" customHeight="1" x14ac:dyDescent="0.25">
      <c r="A25" s="34" t="s">
        <v>32</v>
      </c>
      <c r="B25" s="35">
        <f>SUM(B6,B10)</f>
        <v>16489</v>
      </c>
      <c r="C25" s="35">
        <f>SUM(C6,C10)</f>
        <v>21344</v>
      </c>
      <c r="D25" s="35">
        <f>SUM(D6,D10)</f>
        <v>37833</v>
      </c>
      <c r="E25" s="19"/>
      <c r="F25" s="19"/>
      <c r="G25" s="33"/>
      <c r="H25" s="33"/>
      <c r="I25" s="36"/>
      <c r="J25" s="30"/>
    </row>
    <row r="26" spans="1:16" ht="15" customHeight="1" x14ac:dyDescent="0.25">
      <c r="H26" s="19"/>
      <c r="I26" s="30"/>
      <c r="J26" s="30"/>
    </row>
    <row r="28" spans="1:16" ht="12.75" customHeight="1" x14ac:dyDescent="0.25"/>
    <row r="29" spans="1:16" ht="12.75" customHeight="1" x14ac:dyDescent="0.25"/>
    <row r="30" spans="1:16" ht="12.75" customHeight="1" x14ac:dyDescent="0.25"/>
    <row r="33" spans="1:5" ht="12.75" customHeight="1" x14ac:dyDescent="0.25">
      <c r="A33" s="37"/>
      <c r="D33" s="33"/>
      <c r="E33" s="19"/>
    </row>
    <row r="34" spans="1:5" ht="12.75" customHeight="1" x14ac:dyDescent="0.25">
      <c r="A34" s="37"/>
    </row>
    <row r="35" spans="1:5" ht="12.75" customHeight="1" x14ac:dyDescent="0.25"/>
    <row r="36" spans="1:5" ht="12.75" customHeight="1" x14ac:dyDescent="0.25">
      <c r="B36" s="6"/>
      <c r="C36" s="6"/>
      <c r="D36" s="6"/>
      <c r="E36" s="38"/>
    </row>
    <row r="40" spans="1:5" ht="15" x14ac:dyDescent="0.25">
      <c r="A40" s="37"/>
    </row>
    <row r="41" spans="1:5" ht="15" x14ac:dyDescent="0.25">
      <c r="A41" s="37"/>
    </row>
    <row r="43" spans="1:5" ht="15" x14ac:dyDescent="0.25">
      <c r="A43" s="37"/>
    </row>
    <row r="44" spans="1:5" ht="15" x14ac:dyDescent="0.25">
      <c r="A44" s="37"/>
    </row>
    <row r="45" spans="1:5" ht="15" x14ac:dyDescent="0.25">
      <c r="A45" s="37"/>
    </row>
    <row r="51" spans="1:1" x14ac:dyDescent="0.25">
      <c r="A51" s="39" t="s">
        <v>33</v>
      </c>
    </row>
    <row r="52" spans="1:1" x14ac:dyDescent="0.25">
      <c r="A52" s="40" t="s">
        <v>34</v>
      </c>
    </row>
    <row r="54" spans="1:1" x14ac:dyDescent="0.25">
      <c r="A54" s="41" t="s">
        <v>35</v>
      </c>
    </row>
  </sheetData>
  <mergeCells count="2">
    <mergeCell ref="A1:D1"/>
    <mergeCell ref="A2:D2"/>
  </mergeCells>
  <printOptions horizontalCentered="1"/>
  <pageMargins left="0.59" right="0.59" top="0.79000000000000015" bottom="0.39000000000000007" header="0.51" footer="0.2"/>
  <pageSetup scale="46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2024-05-06T17:37:38Z</dcterms:created>
  <dcterms:modified xsi:type="dcterms:W3CDTF">2024-07-26T18:09:21Z</dcterms:modified>
</cp:coreProperties>
</file>