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suayed" sheetId="1" r:id="rId1"/>
  </sheets>
  <externalReferences>
    <externalReference r:id="rId2"/>
    <externalReference r:id="rId3"/>
    <externalReference r:id="rId4"/>
    <externalReference r:id="rId5"/>
  </externalReferences>
  <definedNames>
    <definedName name="__pobesc">#REF!</definedName>
    <definedName name="_03_02_2021_20_36" localSheetId="0">[2]datos!#REF!</definedName>
    <definedName name="_03_02_2021_20_36">[2]datos!#REF!</definedName>
    <definedName name="a">#REF!</definedName>
    <definedName name="ana" localSheetId="0">[2]datos!#REF!</definedName>
    <definedName name="ana">[2]datos!#REF!</definedName>
    <definedName name="_xlnm.Database" localSheetId="0">#REF!</definedName>
    <definedName name="_xlnm.Database">#REF!</definedName>
    <definedName name="carreraras" localSheetId="0">#REF!</definedName>
    <definedName name="carreraras">#REF!</definedName>
    <definedName name="cat_planes">[3]!Tabla_Consulta_desde_acervo_estadistico733[[cplan]:[ncompleto]]</definedName>
    <definedName name="cat_programas">[3]Hoja5!$B$2:$C$1858</definedName>
    <definedName name="Consulta2" localSheetId="0">#REF!</definedName>
    <definedName name="Consulta2">#REF!</definedName>
    <definedName name="Doctorado_total">'[2]pe posgrado'!$A$11,'[2]pe posgrado'!$H$11</definedName>
    <definedName name="ec">#REF!</definedName>
    <definedName name="EgresoBac2002">#REF!</definedName>
    <definedName name="EgresoFinal">#REF!</definedName>
    <definedName name="Especialización">'[2]pe posgrado'!$A$9,'[2]pe posgrado'!$H$9</definedName>
    <definedName name="ex">#REF!</definedName>
    <definedName name="exa_grado">#REF!</definedName>
    <definedName name="Excel_BuiltIn_Database">#REF!</definedName>
    <definedName name="exprpf2021">#REF!</definedName>
    <definedName name="gg">#REF!</definedName>
    <definedName name="ggg" localSheetId="0">#REF!</definedName>
    <definedName name="ggg">#REF!</definedName>
    <definedName name="informática_pi">[2]licenciatura!$D$40</definedName>
    <definedName name="informática_suayed_pi">[2]suayed!$D$43</definedName>
    <definedName name="inic" localSheetId="0">#REF!</definedName>
    <definedName name="inic">#REF!</definedName>
    <definedName name="lic">#REF!</definedName>
    <definedName name="lllllll">#REF!</definedName>
    <definedName name="maedoc">#REF!</definedName>
    <definedName name="Maestría_total">'[2]pe posgrado'!$A$10,'[2]pe posgrado'!$H$10</definedName>
    <definedName name="maeydoc">#REF!</definedName>
    <definedName name="maydoc">#REF!</definedName>
    <definedName name="mmmmm" localSheetId="0">#REF!</definedName>
    <definedName name="mmmmm">#REF!</definedName>
    <definedName name="mooc">#REF!</definedName>
    <definedName name="myd">#REF!</definedName>
    <definedName name="ok" localSheetId="0">'[4]9119B'!$A$1:$L$312</definedName>
    <definedName name="ok">'[4]9119B'!$A$1:$L$312</definedName>
    <definedName name="p" localSheetId="0">#REF!</definedName>
    <definedName name="p">#REF!</definedName>
    <definedName name="pe" localSheetId="0">#REF!</definedName>
    <definedName name="pe">#REF!</definedName>
    <definedName name="pob">#REF!</definedName>
    <definedName name="pobesc01" localSheetId="0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>#REF!</definedName>
    <definedName name="posgrado" localSheetId="0">#REF!</definedName>
    <definedName name="posgrado">#REF!</definedName>
    <definedName name="ppp">#REF!</definedName>
    <definedName name="proini" localSheetId="0">#REF!</definedName>
    <definedName name="proini">#REF!</definedName>
    <definedName name="ser">#REF!</definedName>
    <definedName name="sin">#REF!</definedName>
    <definedName name="sist">#REF!</definedName>
    <definedName name="sss">#REF!</definedName>
  </definedNames>
  <calcPr calcId="145621"/>
</workbook>
</file>

<file path=xl/calcChain.xml><?xml version="1.0" encoding="utf-8"?>
<calcChain xmlns="http://schemas.openxmlformats.org/spreadsheetml/2006/main">
  <c r="H73" i="1" l="1"/>
  <c r="G73" i="1"/>
  <c r="D73" i="1"/>
  <c r="F72" i="1"/>
  <c r="E72" i="1"/>
  <c r="G72" i="1" s="1"/>
  <c r="C72" i="1"/>
  <c r="D72" i="1" s="1"/>
  <c r="H72" i="1" s="1"/>
  <c r="B72" i="1"/>
  <c r="G71" i="1"/>
  <c r="D71" i="1"/>
  <c r="H71" i="1" s="1"/>
  <c r="F70" i="1"/>
  <c r="G70" i="1" s="1"/>
  <c r="E70" i="1"/>
  <c r="C70" i="1"/>
  <c r="D70" i="1" s="1"/>
  <c r="H70" i="1" s="1"/>
  <c r="B70" i="1"/>
  <c r="G69" i="1"/>
  <c r="D69" i="1"/>
  <c r="H69" i="1" s="1"/>
  <c r="G68" i="1"/>
  <c r="F68" i="1"/>
  <c r="E68" i="1"/>
  <c r="C68" i="1"/>
  <c r="D68" i="1" s="1"/>
  <c r="H68" i="1" s="1"/>
  <c r="B68" i="1"/>
  <c r="G67" i="1"/>
  <c r="D67" i="1"/>
  <c r="H67" i="1" s="1"/>
  <c r="F66" i="1"/>
  <c r="E66" i="1"/>
  <c r="G66" i="1" s="1"/>
  <c r="C66" i="1"/>
  <c r="D66" i="1" s="1"/>
  <c r="B66" i="1"/>
  <c r="H65" i="1"/>
  <c r="G65" i="1"/>
  <c r="D65" i="1"/>
  <c r="G64" i="1"/>
  <c r="H64" i="1" s="1"/>
  <c r="D64" i="1"/>
  <c r="G63" i="1"/>
  <c r="D63" i="1"/>
  <c r="H63" i="1" s="1"/>
  <c r="F62" i="1"/>
  <c r="G62" i="1" s="1"/>
  <c r="E62" i="1"/>
  <c r="C62" i="1"/>
  <c r="D62" i="1" s="1"/>
  <c r="H62" i="1" s="1"/>
  <c r="B62" i="1"/>
  <c r="H61" i="1"/>
  <c r="G61" i="1"/>
  <c r="D61" i="1"/>
  <c r="G60" i="1"/>
  <c r="H60" i="1" s="1"/>
  <c r="D60" i="1"/>
  <c r="G59" i="1"/>
  <c r="D59" i="1"/>
  <c r="H59" i="1" s="1"/>
  <c r="G58" i="1"/>
  <c r="D58" i="1"/>
  <c r="H58" i="1" s="1"/>
  <c r="H57" i="1"/>
  <c r="G57" i="1"/>
  <c r="D57" i="1"/>
  <c r="G56" i="1"/>
  <c r="H56" i="1" s="1"/>
  <c r="D56" i="1"/>
  <c r="G55" i="1"/>
  <c r="D55" i="1"/>
  <c r="H55" i="1" s="1"/>
  <c r="F54" i="1"/>
  <c r="G54" i="1" s="1"/>
  <c r="E54" i="1"/>
  <c r="C54" i="1"/>
  <c r="D54" i="1" s="1"/>
  <c r="H54" i="1" s="1"/>
  <c r="B54" i="1"/>
  <c r="H53" i="1"/>
  <c r="G53" i="1"/>
  <c r="D53" i="1"/>
  <c r="G52" i="1"/>
  <c r="F52" i="1"/>
  <c r="E52" i="1"/>
  <c r="C52" i="1"/>
  <c r="D52" i="1" s="1"/>
  <c r="H52" i="1" s="1"/>
  <c r="B52" i="1"/>
  <c r="G51" i="1"/>
  <c r="D51" i="1"/>
  <c r="H51" i="1" s="1"/>
  <c r="G50" i="1"/>
  <c r="D50" i="1"/>
  <c r="H50" i="1" s="1"/>
  <c r="H49" i="1"/>
  <c r="G49" i="1"/>
  <c r="D49" i="1"/>
  <c r="G48" i="1"/>
  <c r="H48" i="1" s="1"/>
  <c r="D48" i="1"/>
  <c r="G47" i="1"/>
  <c r="D47" i="1"/>
  <c r="H47" i="1" s="1"/>
  <c r="G46" i="1"/>
  <c r="D46" i="1"/>
  <c r="H46" i="1" s="1"/>
  <c r="H45" i="1"/>
  <c r="G45" i="1"/>
  <c r="D45" i="1"/>
  <c r="G44" i="1"/>
  <c r="F44" i="1"/>
  <c r="E44" i="1"/>
  <c r="C44" i="1"/>
  <c r="D44" i="1" s="1"/>
  <c r="H44" i="1" s="1"/>
  <c r="B44" i="1"/>
  <c r="G43" i="1"/>
  <c r="H43" i="1" s="1"/>
  <c r="F42" i="1"/>
  <c r="G42" i="1" s="1"/>
  <c r="H42" i="1" s="1"/>
  <c r="E42" i="1"/>
  <c r="H41" i="1"/>
  <c r="G41" i="1"/>
  <c r="D41" i="1"/>
  <c r="G40" i="1"/>
  <c r="F40" i="1"/>
  <c r="E40" i="1"/>
  <c r="C40" i="1"/>
  <c r="D40" i="1" s="1"/>
  <c r="H40" i="1" s="1"/>
  <c r="B40" i="1"/>
  <c r="G39" i="1"/>
  <c r="D39" i="1"/>
  <c r="H39" i="1" s="1"/>
  <c r="F38" i="1"/>
  <c r="G38" i="1" s="1"/>
  <c r="E38" i="1"/>
  <c r="C38" i="1"/>
  <c r="D38" i="1" s="1"/>
  <c r="H38" i="1" s="1"/>
  <c r="B38" i="1"/>
  <c r="H37" i="1"/>
  <c r="G37" i="1"/>
  <c r="D37" i="1"/>
  <c r="G36" i="1"/>
  <c r="H36" i="1" s="1"/>
  <c r="D36" i="1"/>
  <c r="G35" i="1"/>
  <c r="D35" i="1"/>
  <c r="H35" i="1" s="1"/>
  <c r="F34" i="1"/>
  <c r="G34" i="1" s="1"/>
  <c r="E34" i="1"/>
  <c r="C34" i="1"/>
  <c r="D34" i="1" s="1"/>
  <c r="B34" i="1"/>
  <c r="H33" i="1"/>
  <c r="G33" i="1"/>
  <c r="D33" i="1"/>
  <c r="G32" i="1"/>
  <c r="H32" i="1" s="1"/>
  <c r="D32" i="1"/>
  <c r="G31" i="1"/>
  <c r="D31" i="1"/>
  <c r="H31" i="1" s="1"/>
  <c r="G30" i="1"/>
  <c r="D30" i="1"/>
  <c r="H30" i="1" s="1"/>
  <c r="F29" i="1"/>
  <c r="G29" i="1" s="1"/>
  <c r="E29" i="1"/>
  <c r="E28" i="1" s="1"/>
  <c r="D29" i="1"/>
  <c r="D28" i="1" s="1"/>
  <c r="C29" i="1"/>
  <c r="B29" i="1"/>
  <c r="B28" i="1" s="1"/>
  <c r="C28" i="1"/>
  <c r="G27" i="1"/>
  <c r="G26" i="1" s="1"/>
  <c r="G23" i="1" s="1"/>
  <c r="D27" i="1"/>
  <c r="D26" i="1" s="1"/>
  <c r="F26" i="1"/>
  <c r="E26" i="1"/>
  <c r="C26" i="1"/>
  <c r="B26" i="1"/>
  <c r="H25" i="1"/>
  <c r="G25" i="1"/>
  <c r="G24" i="1"/>
  <c r="H24" i="1" s="1"/>
  <c r="F24" i="1"/>
  <c r="F23" i="1" s="1"/>
  <c r="E24" i="1"/>
  <c r="D24" i="1"/>
  <c r="C24" i="1"/>
  <c r="C23" i="1" s="1"/>
  <c r="B24" i="1"/>
  <c r="B23" i="1" s="1"/>
  <c r="E23" i="1"/>
  <c r="H22" i="1"/>
  <c r="G22" i="1"/>
  <c r="F21" i="1"/>
  <c r="G21" i="1" s="1"/>
  <c r="E21" i="1"/>
  <c r="C21" i="1"/>
  <c r="B21" i="1"/>
  <c r="D21" i="1" s="1"/>
  <c r="H21" i="1" s="1"/>
  <c r="G20" i="1"/>
  <c r="D20" i="1"/>
  <c r="H20" i="1" s="1"/>
  <c r="F19" i="1"/>
  <c r="E19" i="1"/>
  <c r="G19" i="1" s="1"/>
  <c r="H19" i="1" s="1"/>
  <c r="D19" i="1"/>
  <c r="C19" i="1"/>
  <c r="B19" i="1"/>
  <c r="G18" i="1"/>
  <c r="D18" i="1"/>
  <c r="H18" i="1" s="1"/>
  <c r="F17" i="1"/>
  <c r="G17" i="1" s="1"/>
  <c r="E17" i="1"/>
  <c r="C17" i="1"/>
  <c r="B17" i="1"/>
  <c r="D17" i="1" s="1"/>
  <c r="G16" i="1"/>
  <c r="D16" i="1"/>
  <c r="H16" i="1" s="1"/>
  <c r="F15" i="1"/>
  <c r="G15" i="1" s="1"/>
  <c r="E15" i="1"/>
  <c r="E14" i="1" s="1"/>
  <c r="D15" i="1"/>
  <c r="D14" i="1" s="1"/>
  <c r="C15" i="1"/>
  <c r="B15" i="1"/>
  <c r="C14" i="1"/>
  <c r="G13" i="1"/>
  <c r="D13" i="1"/>
  <c r="D12" i="1" s="1"/>
  <c r="F12" i="1"/>
  <c r="E12" i="1"/>
  <c r="G12" i="1" s="1"/>
  <c r="C12" i="1"/>
  <c r="B12" i="1"/>
  <c r="H11" i="1"/>
  <c r="G11" i="1"/>
  <c r="D11" i="1"/>
  <c r="G10" i="1"/>
  <c r="F10" i="1"/>
  <c r="E10" i="1"/>
  <c r="D10" i="1"/>
  <c r="H10" i="1" s="1"/>
  <c r="C10" i="1"/>
  <c r="C9" i="1" s="1"/>
  <c r="B10" i="1"/>
  <c r="F9" i="1"/>
  <c r="B9" i="1"/>
  <c r="G14" i="1" l="1"/>
  <c r="H14" i="1" s="1"/>
  <c r="G9" i="1"/>
  <c r="G8" i="1" s="1"/>
  <c r="H12" i="1"/>
  <c r="H29" i="1"/>
  <c r="G28" i="1"/>
  <c r="H28" i="1" s="1"/>
  <c r="H26" i="1"/>
  <c r="D23" i="1"/>
  <c r="H23" i="1" s="1"/>
  <c r="H17" i="1"/>
  <c r="C8" i="1"/>
  <c r="C75" i="1" s="1"/>
  <c r="H34" i="1"/>
  <c r="H66" i="1"/>
  <c r="H15" i="1"/>
  <c r="D9" i="1"/>
  <c r="H13" i="1"/>
  <c r="H27" i="1"/>
  <c r="E9" i="1"/>
  <c r="E8" i="1" s="1"/>
  <c r="E75" i="1" s="1"/>
  <c r="B14" i="1"/>
  <c r="B8" i="1" s="1"/>
  <c r="B75" i="1" s="1"/>
  <c r="D75" i="1" s="1"/>
  <c r="F14" i="1"/>
  <c r="F8" i="1" s="1"/>
  <c r="F75" i="1" s="1"/>
  <c r="F28" i="1"/>
  <c r="G75" i="1" l="1"/>
  <c r="H75" i="1" s="1"/>
  <c r="H9" i="1"/>
  <c r="H8" i="1" s="1"/>
  <c r="D8" i="1"/>
</calcChain>
</file>

<file path=xl/sharedStrings.xml><?xml version="1.0" encoding="utf-8"?>
<sst xmlns="http://schemas.openxmlformats.org/spreadsheetml/2006/main" count="90" uniqueCount="72">
  <si>
    <t>UNAM. POBLACIÓN ESCOLAR</t>
  </si>
  <si>
    <t>SISTEMA UNIVERSIDAD ABIERTA Y EDUCACIÓN A DISTANCIA</t>
  </si>
  <si>
    <t>2024-2025</t>
  </si>
  <si>
    <t>Nivel / Entidad académica / Plan de estudios o carrera</t>
  </si>
  <si>
    <t>Primer ingreso</t>
  </si>
  <si>
    <t>Reingreso</t>
  </si>
  <si>
    <t>Población</t>
  </si>
  <si>
    <t>Hombres</t>
  </si>
  <si>
    <t>Mujeres</t>
  </si>
  <si>
    <t>Total</t>
  </si>
  <si>
    <t>total</t>
  </si>
  <si>
    <t>POSGRADO</t>
  </si>
  <si>
    <t>Especialización</t>
  </si>
  <si>
    <t>Facultad de Medicina Veterinaria y Zootecnia</t>
  </si>
  <si>
    <t>Especialización en Medicina Veterinaria y Zootecnia (Producción Animal)</t>
  </si>
  <si>
    <t>Escuela Nacional de Lenguas, Lingüística y Traducción</t>
  </si>
  <si>
    <t>Especialización en Enseñanza de Español como Lengua Extranjera (a Distancia)</t>
  </si>
  <si>
    <t>Maestría</t>
  </si>
  <si>
    <t>Facultad de Filosofía y Letras</t>
  </si>
  <si>
    <t>Maestría y Doctorado en Bibliotecología y Estudios de la Información (a Distancia)</t>
  </si>
  <si>
    <t>Facultad de Estudios Superiores Acatlán</t>
  </si>
  <si>
    <t>Maestría en Docencia para la Educación Media Superior</t>
  </si>
  <si>
    <t>Facultad de Estudios Superiores Iztacala</t>
  </si>
  <si>
    <t>Instituto de Investigaciones Bibliotecológicas y de la Información</t>
  </si>
  <si>
    <t>Maestría y Doctorado en Bibliotecología y Estudios de la Información</t>
  </si>
  <si>
    <t>Doctorado</t>
  </si>
  <si>
    <t>Facultad de Ciencias</t>
  </si>
  <si>
    <t>Doctorado en Ciencias Matemáticas</t>
  </si>
  <si>
    <t>Facultad de Música</t>
  </si>
  <si>
    <t>Doctorado en Música</t>
  </si>
  <si>
    <t>LICENCIATURA</t>
  </si>
  <si>
    <t>Facultad de Ciencias Políticas y Sociales</t>
  </si>
  <si>
    <t>Ciencias de la Comunicación</t>
  </si>
  <si>
    <t>Ciencias Políticas y Administración Pública</t>
  </si>
  <si>
    <t>Relaciones Internacionales</t>
  </si>
  <si>
    <t>Sociología</t>
  </si>
  <si>
    <t>Facultad de Contaduría y Administración</t>
  </si>
  <si>
    <t>Administración</t>
  </si>
  <si>
    <t>Contaduría</t>
  </si>
  <si>
    <r>
      <t>Informática</t>
    </r>
    <r>
      <rPr>
        <vertAlign val="superscript"/>
        <sz val="10"/>
        <rFont val="Arial"/>
        <family val="2"/>
      </rPr>
      <t>a</t>
    </r>
  </si>
  <si>
    <t>Facultad de Derecho</t>
  </si>
  <si>
    <t>Derecho</t>
  </si>
  <si>
    <t>Facultad de Economía</t>
  </si>
  <si>
    <t>Economía</t>
  </si>
  <si>
    <t>Facultad de Enfermería y Obstetricia</t>
  </si>
  <si>
    <t>-</t>
  </si>
  <si>
    <r>
      <t>Enfermería</t>
    </r>
    <r>
      <rPr>
        <vertAlign val="superscript"/>
        <sz val="10"/>
        <rFont val="Arial"/>
        <family val="2"/>
      </rPr>
      <t>b</t>
    </r>
  </si>
  <si>
    <t>Bibliotecología y Estudios de la Información</t>
  </si>
  <si>
    <t>Filosofía</t>
  </si>
  <si>
    <t>Geografía</t>
  </si>
  <si>
    <t>Historia</t>
  </si>
  <si>
    <t>Lengua y Literaturas Hispánicas</t>
  </si>
  <si>
    <t>Lengua y Literaturas Modernas (Letras Inglesas)</t>
  </si>
  <si>
    <t>Pedagogía</t>
  </si>
  <si>
    <t>Facultad de Psicología</t>
  </si>
  <si>
    <t>Psicología</t>
  </si>
  <si>
    <t>Enseñanza de Alemán como Lengua Extranjera</t>
  </si>
  <si>
    <t>Enseñanza de Español como Lengua Extranjera</t>
  </si>
  <si>
    <t>Enseñanza de Francés como Lengua Extranjera</t>
  </si>
  <si>
    <t>Enseñanza de Inglés como Lengua Extranjera</t>
  </si>
  <si>
    <t>Enseñanza de Italiano como Lengua Extranjera</t>
  </si>
  <si>
    <t>Facultad de Estudios Superiores Aragón</t>
  </si>
  <si>
    <t>Facultad de Estudios Superiores Cuautitlán</t>
  </si>
  <si>
    <t>Diseño y Comunicación Visual</t>
  </si>
  <si>
    <t>Escuela Nacional de Estudios Superiores, Unidad Morelia</t>
  </si>
  <si>
    <t>Administración de Archivos y Gestión Documental</t>
  </si>
  <si>
    <t>Escuela Nacional de Trabajo Social</t>
  </si>
  <si>
    <t>Trabajo Social</t>
  </si>
  <si>
    <t>T O T A L</t>
  </si>
  <si>
    <r>
      <t>a</t>
    </r>
    <r>
      <rPr>
        <sz val="8"/>
        <rFont val="Arial"/>
        <family val="2"/>
      </rPr>
      <t xml:space="preserve"> Esta carrera no tiene primer ingreso directo. Los 253 alumnos de primer ingreso que aparecen registrados, son el resultado de un segundo proceso de selección realizado a los alumnos asignados a las carreras de Administración y Contaduría de la propia Facultad.</t>
    </r>
  </si>
  <si>
    <r>
      <t>b</t>
    </r>
    <r>
      <rPr>
        <sz val="8"/>
        <rFont val="Arial"/>
        <family val="2"/>
      </rPr>
      <t xml:space="preserve"> Carrera sin primer ingreso directo.</t>
    </r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</si>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</sst>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7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4" fillId="0" borderId="0"/>
    <xf numFmtId="0" fontId="11" fillId="0" borderId="0"/>
    <xf numFmtId="0" fontId="10" fillId="0" borderId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2" applyFont="1" applyAlignment="1">
      <alignment horizontal="center" vertical="center"/>
    </xf>
    <xf numFmtId="0" fontId="4" fillId="0" borderId="0" xfId="2" applyFont="1"/>
    <xf numFmtId="3" fontId="3" fillId="0" borderId="0" xfId="2" applyNumberFormat="1" applyFont="1" applyAlignment="1">
      <alignment horizontal="center" vertical="center"/>
    </xf>
    <xf numFmtId="3" fontId="3" fillId="0" borderId="0" xfId="2" applyNumberFormat="1" applyFont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3" fontId="5" fillId="2" borderId="0" xfId="2" applyNumberFormat="1" applyFont="1" applyFill="1" applyAlignment="1">
      <alignment horizontal="center" vertical="center"/>
    </xf>
    <xf numFmtId="3" fontId="5" fillId="2" borderId="0" xfId="3" applyNumberFormat="1" applyFont="1" applyFill="1" applyAlignment="1">
      <alignment horizontal="centerContinuous" vertical="center"/>
    </xf>
    <xf numFmtId="0" fontId="6" fillId="0" borderId="0" xfId="2" applyFont="1"/>
    <xf numFmtId="3" fontId="5" fillId="2" borderId="0" xfId="2" applyNumberFormat="1" applyFont="1" applyFill="1" applyAlignment="1">
      <alignment horizontal="center" vertical="center"/>
    </xf>
    <xf numFmtId="3" fontId="5" fillId="2" borderId="0" xfId="2" quotePrefix="1" applyNumberFormat="1" applyFont="1" applyFill="1" applyAlignment="1">
      <alignment horizontal="center" vertical="center"/>
    </xf>
    <xf numFmtId="3" fontId="4" fillId="0" borderId="0" xfId="2" applyNumberFormat="1" applyFont="1"/>
    <xf numFmtId="0" fontId="3" fillId="0" borderId="0" xfId="2" applyFont="1" applyAlignment="1">
      <alignment vertical="center"/>
    </xf>
    <xf numFmtId="3" fontId="3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left" vertical="center" indent="1"/>
    </xf>
    <xf numFmtId="0" fontId="3" fillId="0" borderId="0" xfId="2" applyFont="1"/>
    <xf numFmtId="0" fontId="4" fillId="0" borderId="0" xfId="2" applyFont="1" applyAlignment="1">
      <alignment horizontal="left" vertical="center" indent="2"/>
    </xf>
    <xf numFmtId="3" fontId="4" fillId="0" borderId="0" xfId="0" applyNumberFormat="1" applyFont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left" vertical="center" indent="2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 indent="1"/>
    </xf>
    <xf numFmtId="1" fontId="3" fillId="0" borderId="0" xfId="2" applyNumberFormat="1" applyFont="1" applyAlignment="1">
      <alignment vertical="center"/>
    </xf>
    <xf numFmtId="1" fontId="3" fillId="0" borderId="0" xfId="2" quotePrefix="1" applyNumberFormat="1" applyFont="1" applyAlignment="1">
      <alignment horizontal="left" vertical="center" indent="1"/>
    </xf>
    <xf numFmtId="0" fontId="4" fillId="0" borderId="0" xfId="0" applyFont="1"/>
    <xf numFmtId="1" fontId="4" fillId="0" borderId="0" xfId="2" applyNumberFormat="1" applyFont="1" applyAlignment="1">
      <alignment horizontal="left" vertical="center" indent="2"/>
    </xf>
    <xf numFmtId="0" fontId="4" fillId="0" borderId="0" xfId="0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3" fontId="3" fillId="0" borderId="0" xfId="2" quotePrefix="1" applyNumberFormat="1" applyFont="1" applyAlignment="1">
      <alignment horizontal="right" vertical="center"/>
    </xf>
    <xf numFmtId="0" fontId="4" fillId="0" borderId="0" xfId="0" quotePrefix="1" applyFont="1" applyAlignment="1">
      <alignment horizontal="left" vertical="center" indent="2"/>
    </xf>
    <xf numFmtId="1" fontId="3" fillId="0" borderId="0" xfId="2" applyNumberFormat="1" applyFont="1" applyAlignment="1">
      <alignment horizontal="left" vertical="center" indent="1"/>
    </xf>
    <xf numFmtId="0" fontId="4" fillId="0" borderId="0" xfId="0" quotePrefix="1" applyFont="1" applyAlignment="1">
      <alignment horizontal="left" indent="2"/>
    </xf>
    <xf numFmtId="0" fontId="4" fillId="0" borderId="0" xfId="0" applyFont="1" applyAlignment="1">
      <alignment horizontal="left" vertical="center" indent="2"/>
    </xf>
    <xf numFmtId="3" fontId="4" fillId="0" borderId="0" xfId="2" applyNumberFormat="1" applyFont="1" applyAlignment="1">
      <alignment horizontal="right"/>
    </xf>
    <xf numFmtId="0" fontId="3" fillId="2" borderId="0" xfId="2" applyFont="1" applyFill="1" applyAlignment="1">
      <alignment vertical="center"/>
    </xf>
    <xf numFmtId="3" fontId="3" fillId="2" borderId="0" xfId="2" applyNumberFormat="1" applyFont="1" applyFill="1" applyAlignment="1">
      <alignment horizontal="right" vertical="center"/>
    </xf>
    <xf numFmtId="1" fontId="9" fillId="0" borderId="0" xfId="2" applyNumberFormat="1" applyFont="1" applyAlignment="1">
      <alignment vertical="center" wrapText="1"/>
    </xf>
    <xf numFmtId="0" fontId="9" fillId="0" borderId="0" xfId="2" applyFont="1" applyAlignment="1">
      <alignment vertical="center"/>
    </xf>
    <xf numFmtId="1" fontId="4" fillId="0" borderId="0" xfId="2" applyNumberFormat="1" applyFont="1" applyAlignment="1">
      <alignment vertical="center" wrapText="1"/>
    </xf>
    <xf numFmtId="3" fontId="4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3" fontId="4" fillId="0" borderId="0" xfId="0" quotePrefix="1" applyNumberFormat="1" applyFont="1" applyAlignment="1">
      <alignment vertical="center"/>
    </xf>
  </cellXfs>
  <cellStyles count="27">
    <cellStyle name="Millares" xfId="1" builtinId="3"/>
    <cellStyle name="Millares 2" xfId="4"/>
    <cellStyle name="Normal" xfId="0" builtinId="0"/>
    <cellStyle name="Normal 10 2 2" xfId="5"/>
    <cellStyle name="Normal 10 2 2 2" xfId="6"/>
    <cellStyle name="Normal 19" xfId="7"/>
    <cellStyle name="Normal 19 2" xfId="8"/>
    <cellStyle name="Normal 2" xfId="9"/>
    <cellStyle name="Normal 2 2" xfId="10"/>
    <cellStyle name="Normal 2 2 2" xfId="11"/>
    <cellStyle name="Normal 2 3" xfId="12"/>
    <cellStyle name="Normal 2 4" xfId="13"/>
    <cellStyle name="Normal 2 4 2" xfId="14"/>
    <cellStyle name="Normal 2 4 3" xfId="15"/>
    <cellStyle name="Normal 2 5" xfId="16"/>
    <cellStyle name="Normal 2 6" xfId="17"/>
    <cellStyle name="Normal 20" xfId="18"/>
    <cellStyle name="Normal 3" xfId="19"/>
    <cellStyle name="Normal 3 2" xfId="20"/>
    <cellStyle name="Normal 3 2 2" xfId="21"/>
    <cellStyle name="Normal 3 2 3" xfId="22"/>
    <cellStyle name="Normal 5" xfId="23"/>
    <cellStyle name="Normal_pe_bach" xfId="3"/>
    <cellStyle name="Normal_poblac99" xfId="2"/>
    <cellStyle name="Porcentaje 2" xfId="24"/>
    <cellStyle name="Porcentaje 3" xfId="25"/>
    <cellStyle name="Porcentual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1%20poblaci&#243;n%20escolar%202024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a/2023/dgae/pob%20pos%202022-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maestría y doctorado"/>
      <sheetName val="pe espec"/>
      <sheetName val="licenciatura"/>
      <sheetName val="15 carreras"/>
      <sheetName val="téc prof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I229"/>
  <sheetViews>
    <sheetView tabSelected="1" zoomScale="85" zoomScaleNormal="85" workbookViewId="0">
      <selection activeCell="A107" sqref="A107"/>
    </sheetView>
  </sheetViews>
  <sheetFormatPr baseColWidth="10" defaultColWidth="10.85546875" defaultRowHeight="12.75" x14ac:dyDescent="0.2"/>
  <cols>
    <col min="1" max="1" width="83" style="2" customWidth="1"/>
    <col min="2" max="8" width="11.140625" style="11" customWidth="1"/>
    <col min="9" max="9" width="11.140625" style="2" customWidth="1"/>
    <col min="10" max="16384" width="10.85546875" style="2"/>
  </cols>
  <sheetData>
    <row r="1" spans="1:8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15" customHeight="1" x14ac:dyDescent="0.2">
      <c r="A3" s="3" t="s">
        <v>2</v>
      </c>
      <c r="B3" s="3"/>
      <c r="C3" s="3"/>
      <c r="D3" s="3"/>
      <c r="E3" s="3"/>
      <c r="F3" s="3"/>
      <c r="G3" s="3"/>
      <c r="H3" s="3"/>
    </row>
    <row r="4" spans="1:8" x14ac:dyDescent="0.2">
      <c r="A4" s="4"/>
      <c r="B4" s="4"/>
      <c r="C4" s="4"/>
      <c r="D4" s="4"/>
      <c r="E4" s="4"/>
      <c r="F4" s="4"/>
      <c r="G4" s="4"/>
      <c r="H4" s="4"/>
    </row>
    <row r="5" spans="1:8" s="8" customFormat="1" ht="15" customHeight="1" x14ac:dyDescent="0.2">
      <c r="A5" s="5" t="s">
        <v>3</v>
      </c>
      <c r="B5" s="6" t="s">
        <v>4</v>
      </c>
      <c r="C5" s="6"/>
      <c r="D5" s="6"/>
      <c r="E5" s="6" t="s">
        <v>5</v>
      </c>
      <c r="F5" s="6"/>
      <c r="G5" s="6"/>
      <c r="H5" s="7" t="s">
        <v>6</v>
      </c>
    </row>
    <row r="6" spans="1:8" s="8" customFormat="1" ht="15" customHeight="1" x14ac:dyDescent="0.2">
      <c r="A6" s="5"/>
      <c r="B6" s="9" t="s">
        <v>7</v>
      </c>
      <c r="C6" s="10" t="s">
        <v>8</v>
      </c>
      <c r="D6" s="9" t="s">
        <v>9</v>
      </c>
      <c r="E6" s="9" t="s">
        <v>7</v>
      </c>
      <c r="F6" s="10" t="s">
        <v>8</v>
      </c>
      <c r="G6" s="9" t="s">
        <v>9</v>
      </c>
      <c r="H6" s="7" t="s">
        <v>10</v>
      </c>
    </row>
    <row r="7" spans="1:8" ht="9" customHeight="1" x14ac:dyDescent="0.2"/>
    <row r="8" spans="1:8" ht="15" customHeight="1" x14ac:dyDescent="0.2">
      <c r="A8" s="12" t="s">
        <v>11</v>
      </c>
      <c r="B8" s="13">
        <f t="shared" ref="B8:H8" si="0">B9+B14+B23</f>
        <v>40</v>
      </c>
      <c r="C8" s="13">
        <f t="shared" si="0"/>
        <v>41</v>
      </c>
      <c r="D8" s="13">
        <f t="shared" si="0"/>
        <v>81</v>
      </c>
      <c r="E8" s="13">
        <f t="shared" si="0"/>
        <v>32</v>
      </c>
      <c r="F8" s="13">
        <f t="shared" si="0"/>
        <v>50</v>
      </c>
      <c r="G8" s="13">
        <f t="shared" si="0"/>
        <v>82</v>
      </c>
      <c r="H8" s="13">
        <f t="shared" si="0"/>
        <v>163</v>
      </c>
    </row>
    <row r="9" spans="1:8" ht="15" customHeight="1" x14ac:dyDescent="0.2">
      <c r="A9" s="12" t="s">
        <v>12</v>
      </c>
      <c r="B9" s="13">
        <f t="shared" ref="B9:G9" si="1">SUM(B10,B12)</f>
        <v>37</v>
      </c>
      <c r="C9" s="13">
        <f t="shared" si="1"/>
        <v>30</v>
      </c>
      <c r="D9" s="13">
        <f t="shared" si="1"/>
        <v>67</v>
      </c>
      <c r="E9" s="13">
        <f t="shared" si="1"/>
        <v>12</v>
      </c>
      <c r="F9" s="13">
        <f t="shared" si="1"/>
        <v>24</v>
      </c>
      <c r="G9" s="13">
        <f t="shared" si="1"/>
        <v>36</v>
      </c>
      <c r="H9" s="13">
        <f>+D9+G9</f>
        <v>103</v>
      </c>
    </row>
    <row r="10" spans="1:8" s="15" customFormat="1" ht="15" customHeight="1" x14ac:dyDescent="0.2">
      <c r="A10" s="14" t="s">
        <v>13</v>
      </c>
      <c r="B10" s="13">
        <f>SUM(B11)</f>
        <v>28</v>
      </c>
      <c r="C10" s="13">
        <f>SUM(C11)</f>
        <v>11</v>
      </c>
      <c r="D10" s="13">
        <f>SUM(D11)</f>
        <v>39</v>
      </c>
      <c r="E10" s="13">
        <f>SUM(E11)</f>
        <v>8</v>
      </c>
      <c r="F10" s="13">
        <f>SUM(F11)</f>
        <v>1</v>
      </c>
      <c r="G10" s="13">
        <f>E10+F10</f>
        <v>9</v>
      </c>
      <c r="H10" s="13">
        <f>+D10+G10</f>
        <v>48</v>
      </c>
    </row>
    <row r="11" spans="1:8" ht="15" customHeight="1" x14ac:dyDescent="0.2">
      <c r="A11" s="16" t="s">
        <v>14</v>
      </c>
      <c r="B11" s="17">
        <v>28</v>
      </c>
      <c r="C11" s="17">
        <v>11</v>
      </c>
      <c r="D11" s="18">
        <f>SUM(B11:C11)</f>
        <v>39</v>
      </c>
      <c r="E11" s="17">
        <v>8</v>
      </c>
      <c r="F11" s="17">
        <v>1</v>
      </c>
      <c r="G11" s="18">
        <f>SUM(E11:F11)</f>
        <v>9</v>
      </c>
      <c r="H11" s="18">
        <f t="shared" ref="H11:H28" si="2">+D11+G11</f>
        <v>48</v>
      </c>
    </row>
    <row r="12" spans="1:8" ht="15" customHeight="1" x14ac:dyDescent="0.2">
      <c r="A12" s="14" t="s">
        <v>15</v>
      </c>
      <c r="B12" s="19">
        <f>SUM(B13)</f>
        <v>9</v>
      </c>
      <c r="C12" s="19">
        <f>SUM(C13)</f>
        <v>19</v>
      </c>
      <c r="D12" s="19">
        <f>SUM(D13)</f>
        <v>28</v>
      </c>
      <c r="E12" s="19">
        <f>SUM(E13)</f>
        <v>4</v>
      </c>
      <c r="F12" s="19">
        <f>SUM(F13)</f>
        <v>23</v>
      </c>
      <c r="G12" s="13">
        <f>E12+F12</f>
        <v>27</v>
      </c>
      <c r="H12" s="13">
        <f t="shared" si="2"/>
        <v>55</v>
      </c>
    </row>
    <row r="13" spans="1:8" ht="15" customHeight="1" x14ac:dyDescent="0.2">
      <c r="A13" s="20" t="s">
        <v>16</v>
      </c>
      <c r="B13" s="18">
        <v>9</v>
      </c>
      <c r="C13" s="18">
        <v>19</v>
      </c>
      <c r="D13" s="18">
        <f>SUM(B13:C13)</f>
        <v>28</v>
      </c>
      <c r="E13" s="18">
        <v>4</v>
      </c>
      <c r="F13" s="18">
        <v>23</v>
      </c>
      <c r="G13" s="18">
        <f>SUM(E13:F13)</f>
        <v>27</v>
      </c>
      <c r="H13" s="18">
        <f t="shared" si="2"/>
        <v>55</v>
      </c>
    </row>
    <row r="14" spans="1:8" ht="15" customHeight="1" x14ac:dyDescent="0.2">
      <c r="A14" s="21" t="s">
        <v>17</v>
      </c>
      <c r="B14" s="19">
        <f t="shared" ref="B14:G14" si="3">B15+B17+B19+B21</f>
        <v>3</v>
      </c>
      <c r="C14" s="19">
        <f t="shared" si="3"/>
        <v>11</v>
      </c>
      <c r="D14" s="19">
        <f t="shared" si="3"/>
        <v>14</v>
      </c>
      <c r="E14" s="19">
        <f t="shared" si="3"/>
        <v>14</v>
      </c>
      <c r="F14" s="19">
        <f t="shared" si="3"/>
        <v>25</v>
      </c>
      <c r="G14" s="19">
        <f t="shared" si="3"/>
        <v>39</v>
      </c>
      <c r="H14" s="19">
        <f t="shared" si="2"/>
        <v>53</v>
      </c>
    </row>
    <row r="15" spans="1:8" ht="15" customHeight="1" x14ac:dyDescent="0.2">
      <c r="A15" s="14" t="s">
        <v>18</v>
      </c>
      <c r="B15" s="13">
        <f>SUM(B16)</f>
        <v>3</v>
      </c>
      <c r="C15" s="13">
        <f>SUM(C16)</f>
        <v>11</v>
      </c>
      <c r="D15" s="13">
        <f>SUM(D16)</f>
        <v>14</v>
      </c>
      <c r="E15" s="13">
        <f>SUM(E16)</f>
        <v>14</v>
      </c>
      <c r="F15" s="13">
        <f>SUM(F16)</f>
        <v>25</v>
      </c>
      <c r="G15" s="13">
        <f>F15+E15</f>
        <v>39</v>
      </c>
      <c r="H15" s="13">
        <f t="shared" si="2"/>
        <v>53</v>
      </c>
    </row>
    <row r="16" spans="1:8" ht="15" customHeight="1" x14ac:dyDescent="0.2">
      <c r="A16" s="20" t="s">
        <v>19</v>
      </c>
      <c r="B16" s="17">
        <v>3</v>
      </c>
      <c r="C16" s="17">
        <v>11</v>
      </c>
      <c r="D16" s="18">
        <f>SUM(B16:C16)</f>
        <v>14</v>
      </c>
      <c r="E16" s="17">
        <v>14</v>
      </c>
      <c r="F16" s="17">
        <v>25</v>
      </c>
      <c r="G16" s="18">
        <f>SUM(E16:F16)</f>
        <v>39</v>
      </c>
      <c r="H16" s="18">
        <f t="shared" si="2"/>
        <v>53</v>
      </c>
    </row>
    <row r="17" spans="1:8" ht="15" hidden="1" customHeight="1" x14ac:dyDescent="0.2">
      <c r="A17" s="14" t="s">
        <v>20</v>
      </c>
      <c r="B17" s="13">
        <f>SUM(B18)</f>
        <v>0</v>
      </c>
      <c r="C17" s="13">
        <f>SUM(C18)</f>
        <v>0</v>
      </c>
      <c r="D17" s="13">
        <f>B17+C17</f>
        <v>0</v>
      </c>
      <c r="E17" s="13">
        <f>SUM(E18)</f>
        <v>0</v>
      </c>
      <c r="F17" s="13">
        <f>SUM(F18)</f>
        <v>0</v>
      </c>
      <c r="G17" s="13">
        <f>F17+E17</f>
        <v>0</v>
      </c>
      <c r="H17" s="13">
        <f t="shared" si="2"/>
        <v>0</v>
      </c>
    </row>
    <row r="18" spans="1:8" ht="15" hidden="1" customHeight="1" x14ac:dyDescent="0.2">
      <c r="A18" s="20" t="s">
        <v>21</v>
      </c>
      <c r="B18" s="17"/>
      <c r="C18" s="17"/>
      <c r="D18" s="18">
        <f>+C18+B18</f>
        <v>0</v>
      </c>
      <c r="E18" s="17"/>
      <c r="F18" s="17"/>
      <c r="G18" s="18">
        <f>+F18+E18</f>
        <v>0</v>
      </c>
      <c r="H18" s="18">
        <f t="shared" si="2"/>
        <v>0</v>
      </c>
    </row>
    <row r="19" spans="1:8" ht="15" hidden="1" customHeight="1" x14ac:dyDescent="0.2">
      <c r="A19" s="14" t="s">
        <v>22</v>
      </c>
      <c r="B19" s="13">
        <f>SUM(B20)</f>
        <v>0</v>
      </c>
      <c r="C19" s="13">
        <f>SUM(C20)</f>
        <v>0</v>
      </c>
      <c r="D19" s="13">
        <f>B19+C19</f>
        <v>0</v>
      </c>
      <c r="E19" s="13">
        <f>SUM(E20)</f>
        <v>0</v>
      </c>
      <c r="F19" s="13">
        <f>SUM(F20)</f>
        <v>0</v>
      </c>
      <c r="G19" s="13">
        <f>F19+E19</f>
        <v>0</v>
      </c>
      <c r="H19" s="13">
        <f t="shared" si="2"/>
        <v>0</v>
      </c>
    </row>
    <row r="20" spans="1:8" ht="15" hidden="1" customHeight="1" x14ac:dyDescent="0.2">
      <c r="A20" s="20" t="s">
        <v>21</v>
      </c>
      <c r="B20" s="17"/>
      <c r="C20" s="17"/>
      <c r="D20" s="18">
        <f>+C20+B20</f>
        <v>0</v>
      </c>
      <c r="E20" s="17"/>
      <c r="F20" s="17"/>
      <c r="G20" s="18">
        <f>+F20+E20</f>
        <v>0</v>
      </c>
      <c r="H20" s="18">
        <f t="shared" si="2"/>
        <v>0</v>
      </c>
    </row>
    <row r="21" spans="1:8" ht="15" hidden="1" customHeight="1" x14ac:dyDescent="0.2">
      <c r="A21" s="14" t="s">
        <v>23</v>
      </c>
      <c r="B21" s="13">
        <f>SUM(B22)</f>
        <v>0</v>
      </c>
      <c r="C21" s="13">
        <f>SUM(C22)</f>
        <v>0</v>
      </c>
      <c r="D21" s="13">
        <f>B21+C21</f>
        <v>0</v>
      </c>
      <c r="E21" s="13">
        <f>SUM(E22)</f>
        <v>0</v>
      </c>
      <c r="F21" s="13">
        <f>SUM(F22)</f>
        <v>0</v>
      </c>
      <c r="G21" s="13">
        <f>F21+E21</f>
        <v>0</v>
      </c>
      <c r="H21" s="13">
        <f t="shared" si="2"/>
        <v>0</v>
      </c>
    </row>
    <row r="22" spans="1:8" ht="15" hidden="1" customHeight="1" x14ac:dyDescent="0.2">
      <c r="A22" s="20" t="s">
        <v>24</v>
      </c>
      <c r="B22" s="17">
        <v>0</v>
      </c>
      <c r="C22" s="17">
        <v>0</v>
      </c>
      <c r="D22" s="18">
        <v>0</v>
      </c>
      <c r="E22" s="17">
        <v>0</v>
      </c>
      <c r="F22" s="17">
        <v>0</v>
      </c>
      <c r="G22" s="18">
        <f>+F22+E22</f>
        <v>0</v>
      </c>
      <c r="H22" s="18">
        <f t="shared" si="2"/>
        <v>0</v>
      </c>
    </row>
    <row r="23" spans="1:8" ht="15" customHeight="1" x14ac:dyDescent="0.2">
      <c r="A23" s="21" t="s">
        <v>25</v>
      </c>
      <c r="B23" s="19">
        <f t="shared" ref="B23:G23" si="4">SUM(B24,B26)</f>
        <v>0</v>
      </c>
      <c r="C23" s="19">
        <f t="shared" si="4"/>
        <v>0</v>
      </c>
      <c r="D23" s="19">
        <f t="shared" si="4"/>
        <v>0</v>
      </c>
      <c r="E23" s="19">
        <f t="shared" si="4"/>
        <v>6</v>
      </c>
      <c r="F23" s="19">
        <f t="shared" si="4"/>
        <v>1</v>
      </c>
      <c r="G23" s="19">
        <f t="shared" si="4"/>
        <v>7</v>
      </c>
      <c r="H23" s="13">
        <f t="shared" si="2"/>
        <v>7</v>
      </c>
    </row>
    <row r="24" spans="1:8" ht="15" hidden="1" customHeight="1" x14ac:dyDescent="0.2">
      <c r="A24" s="22" t="s">
        <v>26</v>
      </c>
      <c r="B24" s="19">
        <f t="shared" ref="B24:G24" si="5">SUM(B25)</f>
        <v>0</v>
      </c>
      <c r="C24" s="19">
        <f t="shared" si="5"/>
        <v>0</v>
      </c>
      <c r="D24" s="19">
        <f t="shared" si="5"/>
        <v>0</v>
      </c>
      <c r="E24" s="19">
        <f t="shared" si="5"/>
        <v>0</v>
      </c>
      <c r="F24" s="19">
        <f t="shared" si="5"/>
        <v>0</v>
      </c>
      <c r="G24" s="19">
        <f t="shared" si="5"/>
        <v>0</v>
      </c>
      <c r="H24" s="13">
        <f t="shared" si="2"/>
        <v>0</v>
      </c>
    </row>
    <row r="25" spans="1:8" ht="15" hidden="1" customHeight="1" x14ac:dyDescent="0.2">
      <c r="A25" s="20" t="s">
        <v>27</v>
      </c>
      <c r="B25" s="17">
        <v>0</v>
      </c>
      <c r="C25" s="17">
        <v>0</v>
      </c>
      <c r="D25" s="18">
        <v>0</v>
      </c>
      <c r="E25" s="17">
        <v>0</v>
      </c>
      <c r="F25" s="17">
        <v>0</v>
      </c>
      <c r="G25" s="18">
        <f>+F25+E25</f>
        <v>0</v>
      </c>
      <c r="H25" s="18">
        <f t="shared" si="2"/>
        <v>0</v>
      </c>
    </row>
    <row r="26" spans="1:8" ht="15" customHeight="1" x14ac:dyDescent="0.2">
      <c r="A26" s="22" t="s">
        <v>28</v>
      </c>
      <c r="B26" s="19">
        <f>B27</f>
        <v>0</v>
      </c>
      <c r="C26" s="19">
        <f>C27</f>
        <v>0</v>
      </c>
      <c r="D26" s="19">
        <f>D27</f>
        <v>0</v>
      </c>
      <c r="E26" s="19">
        <f>E27</f>
        <v>6</v>
      </c>
      <c r="F26" s="19">
        <f>F27</f>
        <v>1</v>
      </c>
      <c r="G26" s="19">
        <f>SUM(G27)</f>
        <v>7</v>
      </c>
      <c r="H26" s="13">
        <f t="shared" si="2"/>
        <v>7</v>
      </c>
    </row>
    <row r="27" spans="1:8" ht="15" customHeight="1" x14ac:dyDescent="0.2">
      <c r="A27" s="20" t="s">
        <v>29</v>
      </c>
      <c r="B27" s="17">
        <v>0</v>
      </c>
      <c r="C27" s="17">
        <v>0</v>
      </c>
      <c r="D27" s="18">
        <f>SUM(B27:C27)</f>
        <v>0</v>
      </c>
      <c r="E27" s="17">
        <v>6</v>
      </c>
      <c r="F27" s="17">
        <v>1</v>
      </c>
      <c r="G27" s="18">
        <f>SUM(E27:F27)</f>
        <v>7</v>
      </c>
      <c r="H27" s="18">
        <f t="shared" si="2"/>
        <v>7</v>
      </c>
    </row>
    <row r="28" spans="1:8" ht="15" customHeight="1" x14ac:dyDescent="0.2">
      <c r="A28" s="23" t="s">
        <v>30</v>
      </c>
      <c r="B28" s="13">
        <f t="shared" ref="B28:G28" si="6">SUM(B29:B73)/2</f>
        <v>4733</v>
      </c>
      <c r="C28" s="13">
        <f t="shared" si="6"/>
        <v>5112</v>
      </c>
      <c r="D28" s="13">
        <f t="shared" si="6"/>
        <v>9845</v>
      </c>
      <c r="E28" s="13">
        <f t="shared" si="6"/>
        <v>15188</v>
      </c>
      <c r="F28" s="13">
        <f t="shared" si="6"/>
        <v>19028</v>
      </c>
      <c r="G28" s="13">
        <f t="shared" si="6"/>
        <v>34216</v>
      </c>
      <c r="H28" s="13">
        <f t="shared" si="2"/>
        <v>44061</v>
      </c>
    </row>
    <row r="29" spans="1:8" s="15" customFormat="1" ht="15" customHeight="1" x14ac:dyDescent="0.2">
      <c r="A29" s="24" t="s">
        <v>31</v>
      </c>
      <c r="B29" s="13">
        <f>SUM(B30:B33)</f>
        <v>763</v>
      </c>
      <c r="C29" s="13">
        <f>SUM(C30:C33)</f>
        <v>718</v>
      </c>
      <c r="D29" s="13">
        <f>+C29+B29</f>
        <v>1481</v>
      </c>
      <c r="E29" s="13">
        <f>SUM(E30:E33)</f>
        <v>2425</v>
      </c>
      <c r="F29" s="13">
        <f>SUM(F30:F33)</f>
        <v>2480</v>
      </c>
      <c r="G29" s="13">
        <f>+F29+E29</f>
        <v>4905</v>
      </c>
      <c r="H29" s="13">
        <f>+D29+G29</f>
        <v>6386</v>
      </c>
    </row>
    <row r="30" spans="1:8" ht="15" customHeight="1" x14ac:dyDescent="0.2">
      <c r="A30" s="16" t="s">
        <v>32</v>
      </c>
      <c r="B30" s="25">
        <v>217</v>
      </c>
      <c r="C30" s="25">
        <v>234</v>
      </c>
      <c r="D30" s="18">
        <f t="shared" ref="D30:D73" si="7">+C30+B30</f>
        <v>451</v>
      </c>
      <c r="E30" s="25">
        <v>813</v>
      </c>
      <c r="F30" s="25">
        <v>843</v>
      </c>
      <c r="G30" s="18">
        <f t="shared" ref="G30:G73" si="8">+F30+E30</f>
        <v>1656</v>
      </c>
      <c r="H30" s="18">
        <f t="shared" ref="H30:H73" si="9">+D30+G30</f>
        <v>2107</v>
      </c>
    </row>
    <row r="31" spans="1:8" ht="15" customHeight="1" x14ac:dyDescent="0.2">
      <c r="A31" s="16" t="s">
        <v>33</v>
      </c>
      <c r="B31" s="25">
        <v>253</v>
      </c>
      <c r="C31" s="25">
        <v>167</v>
      </c>
      <c r="D31" s="18">
        <f t="shared" si="7"/>
        <v>420</v>
      </c>
      <c r="E31" s="25">
        <v>781</v>
      </c>
      <c r="F31" s="25">
        <v>555</v>
      </c>
      <c r="G31" s="18">
        <f t="shared" si="8"/>
        <v>1336</v>
      </c>
      <c r="H31" s="18">
        <f t="shared" si="9"/>
        <v>1756</v>
      </c>
    </row>
    <row r="32" spans="1:8" ht="15" customHeight="1" x14ac:dyDescent="0.2">
      <c r="A32" s="16" t="s">
        <v>34</v>
      </c>
      <c r="B32" s="25">
        <v>175</v>
      </c>
      <c r="C32" s="25">
        <v>184</v>
      </c>
      <c r="D32" s="18">
        <f t="shared" si="7"/>
        <v>359</v>
      </c>
      <c r="E32" s="25">
        <v>459</v>
      </c>
      <c r="F32" s="25">
        <v>655</v>
      </c>
      <c r="G32" s="18">
        <f t="shared" si="8"/>
        <v>1114</v>
      </c>
      <c r="H32" s="18">
        <f t="shared" si="9"/>
        <v>1473</v>
      </c>
    </row>
    <row r="33" spans="1:8" ht="15" customHeight="1" x14ac:dyDescent="0.2">
      <c r="A33" s="16" t="s">
        <v>35</v>
      </c>
      <c r="B33" s="25">
        <v>118</v>
      </c>
      <c r="C33" s="25">
        <v>133</v>
      </c>
      <c r="D33" s="18">
        <f t="shared" si="7"/>
        <v>251</v>
      </c>
      <c r="E33" s="25">
        <v>372</v>
      </c>
      <c r="F33" s="25">
        <v>427</v>
      </c>
      <c r="G33" s="18">
        <f t="shared" si="8"/>
        <v>799</v>
      </c>
      <c r="H33" s="18">
        <f t="shared" si="9"/>
        <v>1050</v>
      </c>
    </row>
    <row r="34" spans="1:8" s="15" customFormat="1" ht="15" customHeight="1" x14ac:dyDescent="0.2">
      <c r="A34" s="24" t="s">
        <v>36</v>
      </c>
      <c r="B34" s="13">
        <f>SUM(B35:B37)</f>
        <v>872</v>
      </c>
      <c r="C34" s="13">
        <f t="shared" ref="C34" si="10">SUM(C35:C37)</f>
        <v>659</v>
      </c>
      <c r="D34" s="13">
        <f t="shared" si="7"/>
        <v>1531</v>
      </c>
      <c r="E34" s="13">
        <f>SUM(E35:E37)</f>
        <v>2089</v>
      </c>
      <c r="F34" s="13">
        <f>SUM(F35:F37)</f>
        <v>1684</v>
      </c>
      <c r="G34" s="13">
        <f t="shared" si="8"/>
        <v>3773</v>
      </c>
      <c r="H34" s="13">
        <f t="shared" si="9"/>
        <v>5304</v>
      </c>
    </row>
    <row r="35" spans="1:8" ht="15" customHeight="1" x14ac:dyDescent="0.2">
      <c r="A35" s="26" t="s">
        <v>37</v>
      </c>
      <c r="B35" s="27">
        <v>332</v>
      </c>
      <c r="C35" s="27">
        <v>278</v>
      </c>
      <c r="D35" s="18">
        <f t="shared" si="7"/>
        <v>610</v>
      </c>
      <c r="E35" s="27">
        <v>767</v>
      </c>
      <c r="F35" s="27">
        <v>735</v>
      </c>
      <c r="G35" s="18">
        <f t="shared" si="8"/>
        <v>1502</v>
      </c>
      <c r="H35" s="18">
        <f t="shared" si="9"/>
        <v>2112</v>
      </c>
    </row>
    <row r="36" spans="1:8" ht="15" customHeight="1" x14ac:dyDescent="0.2">
      <c r="A36" s="26" t="s">
        <v>38</v>
      </c>
      <c r="B36" s="27">
        <v>352</v>
      </c>
      <c r="C36" s="27">
        <v>316</v>
      </c>
      <c r="D36" s="18">
        <f t="shared" si="7"/>
        <v>668</v>
      </c>
      <c r="E36" s="27">
        <v>739</v>
      </c>
      <c r="F36" s="27">
        <v>809</v>
      </c>
      <c r="G36" s="18">
        <f t="shared" si="8"/>
        <v>1548</v>
      </c>
      <c r="H36" s="18">
        <f t="shared" si="9"/>
        <v>2216</v>
      </c>
    </row>
    <row r="37" spans="1:8" ht="15" customHeight="1" x14ac:dyDescent="0.2">
      <c r="A37" s="26" t="s">
        <v>39</v>
      </c>
      <c r="B37" s="27">
        <v>188</v>
      </c>
      <c r="C37" s="27">
        <v>65</v>
      </c>
      <c r="D37" s="18">
        <f t="shared" si="7"/>
        <v>253</v>
      </c>
      <c r="E37" s="27">
        <v>583</v>
      </c>
      <c r="F37" s="27">
        <v>140</v>
      </c>
      <c r="G37" s="18">
        <f t="shared" si="8"/>
        <v>723</v>
      </c>
      <c r="H37" s="18">
        <f t="shared" si="9"/>
        <v>976</v>
      </c>
    </row>
    <row r="38" spans="1:8" s="15" customFormat="1" ht="15" customHeight="1" x14ac:dyDescent="0.2">
      <c r="A38" s="24" t="s">
        <v>40</v>
      </c>
      <c r="B38" s="13">
        <f>+B39</f>
        <v>1038</v>
      </c>
      <c r="C38" s="13">
        <f>+C39</f>
        <v>941</v>
      </c>
      <c r="D38" s="13">
        <f t="shared" si="7"/>
        <v>1979</v>
      </c>
      <c r="E38" s="13">
        <f>+E39</f>
        <v>3417</v>
      </c>
      <c r="F38" s="13">
        <f>+F39</f>
        <v>3731</v>
      </c>
      <c r="G38" s="13">
        <f t="shared" si="8"/>
        <v>7148</v>
      </c>
      <c r="H38" s="13">
        <f t="shared" si="9"/>
        <v>9127</v>
      </c>
    </row>
    <row r="39" spans="1:8" ht="15" customHeight="1" x14ac:dyDescent="0.2">
      <c r="A39" s="26" t="s">
        <v>41</v>
      </c>
      <c r="B39" s="28">
        <v>1038</v>
      </c>
      <c r="C39" s="28">
        <v>941</v>
      </c>
      <c r="D39" s="29">
        <f t="shared" si="7"/>
        <v>1979</v>
      </c>
      <c r="E39" s="28">
        <v>3417</v>
      </c>
      <c r="F39" s="28">
        <v>3731</v>
      </c>
      <c r="G39" s="29">
        <f t="shared" si="8"/>
        <v>7148</v>
      </c>
      <c r="H39" s="18">
        <f t="shared" si="9"/>
        <v>9127</v>
      </c>
    </row>
    <row r="40" spans="1:8" s="15" customFormat="1" ht="15" customHeight="1" x14ac:dyDescent="0.2">
      <c r="A40" s="24" t="s">
        <v>42</v>
      </c>
      <c r="B40" s="13">
        <f>+B41</f>
        <v>437</v>
      </c>
      <c r="C40" s="13">
        <f>+C41</f>
        <v>215</v>
      </c>
      <c r="D40" s="13">
        <f t="shared" si="7"/>
        <v>652</v>
      </c>
      <c r="E40" s="13">
        <f>+E41</f>
        <v>1469</v>
      </c>
      <c r="F40" s="13">
        <f>+F41</f>
        <v>648</v>
      </c>
      <c r="G40" s="13">
        <f t="shared" si="8"/>
        <v>2117</v>
      </c>
      <c r="H40" s="13">
        <f t="shared" si="9"/>
        <v>2769</v>
      </c>
    </row>
    <row r="41" spans="1:8" ht="15" customHeight="1" x14ac:dyDescent="0.2">
      <c r="A41" s="26" t="s">
        <v>43</v>
      </c>
      <c r="B41" s="28">
        <v>437</v>
      </c>
      <c r="C41" s="28">
        <v>215</v>
      </c>
      <c r="D41" s="29">
        <f t="shared" si="7"/>
        <v>652</v>
      </c>
      <c r="E41" s="28">
        <v>1469</v>
      </c>
      <c r="F41" s="28">
        <v>648</v>
      </c>
      <c r="G41" s="29">
        <f t="shared" si="8"/>
        <v>2117</v>
      </c>
      <c r="H41" s="18">
        <f t="shared" si="9"/>
        <v>2769</v>
      </c>
    </row>
    <row r="42" spans="1:8" ht="15" customHeight="1" x14ac:dyDescent="0.2">
      <c r="A42" s="24" t="s">
        <v>44</v>
      </c>
      <c r="B42" s="30" t="s">
        <v>45</v>
      </c>
      <c r="C42" s="30" t="s">
        <v>45</v>
      </c>
      <c r="D42" s="30" t="s">
        <v>45</v>
      </c>
      <c r="E42" s="13">
        <f>+E43</f>
        <v>252</v>
      </c>
      <c r="F42" s="13">
        <f>+F43</f>
        <v>825</v>
      </c>
      <c r="G42" s="13">
        <f t="shared" si="8"/>
        <v>1077</v>
      </c>
      <c r="H42" s="13">
        <f>+G42</f>
        <v>1077</v>
      </c>
    </row>
    <row r="43" spans="1:8" ht="15" customHeight="1" x14ac:dyDescent="0.2">
      <c r="A43" s="26" t="s">
        <v>46</v>
      </c>
      <c r="B43" s="30" t="s">
        <v>45</v>
      </c>
      <c r="C43" s="30" t="s">
        <v>45</v>
      </c>
      <c r="D43" s="30" t="s">
        <v>45</v>
      </c>
      <c r="E43" s="27">
        <v>252</v>
      </c>
      <c r="F43" s="27">
        <v>825</v>
      </c>
      <c r="G43" s="18">
        <f t="shared" si="8"/>
        <v>1077</v>
      </c>
      <c r="H43" s="18">
        <f>+G43</f>
        <v>1077</v>
      </c>
    </row>
    <row r="44" spans="1:8" s="15" customFormat="1" ht="15" customHeight="1" x14ac:dyDescent="0.2">
      <c r="A44" s="24" t="s">
        <v>18</v>
      </c>
      <c r="B44" s="13">
        <f>SUM(B45:B51)</f>
        <v>368</v>
      </c>
      <c r="C44" s="13">
        <f>SUM(C45:C51)</f>
        <v>608</v>
      </c>
      <c r="D44" s="13">
        <f t="shared" si="7"/>
        <v>976</v>
      </c>
      <c r="E44" s="13">
        <f>SUM(E45:E51)</f>
        <v>1168</v>
      </c>
      <c r="F44" s="13">
        <f>SUM(F45:F51)</f>
        <v>1949</v>
      </c>
      <c r="G44" s="13">
        <f t="shared" si="8"/>
        <v>3117</v>
      </c>
      <c r="H44" s="13">
        <f t="shared" si="9"/>
        <v>4093</v>
      </c>
    </row>
    <row r="45" spans="1:8" s="15" customFormat="1" ht="15" customHeight="1" x14ac:dyDescent="0.2">
      <c r="A45" s="26" t="s">
        <v>47</v>
      </c>
      <c r="B45" s="27">
        <v>41</v>
      </c>
      <c r="C45" s="27">
        <v>55</v>
      </c>
      <c r="D45" s="18">
        <f t="shared" si="7"/>
        <v>96</v>
      </c>
      <c r="E45" s="27">
        <v>99</v>
      </c>
      <c r="F45" s="27">
        <v>168</v>
      </c>
      <c r="G45" s="18">
        <f t="shared" si="8"/>
        <v>267</v>
      </c>
      <c r="H45" s="18">
        <f t="shared" si="9"/>
        <v>363</v>
      </c>
    </row>
    <row r="46" spans="1:8" s="15" customFormat="1" ht="15" customHeight="1" x14ac:dyDescent="0.2">
      <c r="A46" s="26" t="s">
        <v>48</v>
      </c>
      <c r="B46" s="27">
        <v>80</v>
      </c>
      <c r="C46" s="27">
        <v>23</v>
      </c>
      <c r="D46" s="18">
        <f t="shared" si="7"/>
        <v>103</v>
      </c>
      <c r="E46" s="27">
        <v>207</v>
      </c>
      <c r="F46" s="27">
        <v>68</v>
      </c>
      <c r="G46" s="18">
        <f t="shared" si="8"/>
        <v>275</v>
      </c>
      <c r="H46" s="18">
        <f t="shared" si="9"/>
        <v>378</v>
      </c>
    </row>
    <row r="47" spans="1:8" ht="15" customHeight="1" x14ac:dyDescent="0.2">
      <c r="A47" s="31" t="s">
        <v>49</v>
      </c>
      <c r="B47" s="27">
        <v>33</v>
      </c>
      <c r="C47" s="27">
        <v>37</v>
      </c>
      <c r="D47" s="18">
        <f t="shared" si="7"/>
        <v>70</v>
      </c>
      <c r="E47" s="27">
        <v>137</v>
      </c>
      <c r="F47" s="27">
        <v>92</v>
      </c>
      <c r="G47" s="18">
        <f t="shared" si="8"/>
        <v>229</v>
      </c>
      <c r="H47" s="18">
        <f t="shared" si="9"/>
        <v>299</v>
      </c>
    </row>
    <row r="48" spans="1:8" ht="15" customHeight="1" x14ac:dyDescent="0.2">
      <c r="A48" s="31" t="s">
        <v>50</v>
      </c>
      <c r="B48" s="27">
        <v>62</v>
      </c>
      <c r="C48" s="27">
        <v>38</v>
      </c>
      <c r="D48" s="18">
        <f t="shared" si="7"/>
        <v>100</v>
      </c>
      <c r="E48" s="27">
        <v>202</v>
      </c>
      <c r="F48" s="27">
        <v>131</v>
      </c>
      <c r="G48" s="18">
        <f t="shared" si="8"/>
        <v>333</v>
      </c>
      <c r="H48" s="18">
        <f t="shared" si="9"/>
        <v>433</v>
      </c>
    </row>
    <row r="49" spans="1:9" ht="15" customHeight="1" x14ac:dyDescent="0.2">
      <c r="A49" s="31" t="s">
        <v>51</v>
      </c>
      <c r="B49" s="27">
        <v>46</v>
      </c>
      <c r="C49" s="27">
        <v>76</v>
      </c>
      <c r="D49" s="18">
        <f t="shared" si="7"/>
        <v>122</v>
      </c>
      <c r="E49" s="27">
        <v>182</v>
      </c>
      <c r="F49" s="27">
        <v>274</v>
      </c>
      <c r="G49" s="18">
        <f t="shared" si="8"/>
        <v>456</v>
      </c>
      <c r="H49" s="18">
        <f t="shared" si="9"/>
        <v>578</v>
      </c>
    </row>
    <row r="50" spans="1:9" ht="15" customHeight="1" x14ac:dyDescent="0.2">
      <c r="A50" s="31" t="s">
        <v>52</v>
      </c>
      <c r="B50" s="27">
        <v>6</v>
      </c>
      <c r="C50" s="27">
        <v>17</v>
      </c>
      <c r="D50" s="18">
        <f t="shared" si="7"/>
        <v>23</v>
      </c>
      <c r="E50" s="27">
        <v>23</v>
      </c>
      <c r="F50" s="27">
        <v>52</v>
      </c>
      <c r="G50" s="18">
        <f t="shared" si="8"/>
        <v>75</v>
      </c>
      <c r="H50" s="18">
        <f t="shared" si="9"/>
        <v>98</v>
      </c>
    </row>
    <row r="51" spans="1:9" ht="15" customHeight="1" x14ac:dyDescent="0.2">
      <c r="A51" s="31" t="s">
        <v>53</v>
      </c>
      <c r="B51" s="27">
        <v>100</v>
      </c>
      <c r="C51" s="27">
        <v>362</v>
      </c>
      <c r="D51" s="18">
        <f t="shared" si="7"/>
        <v>462</v>
      </c>
      <c r="E51" s="27">
        <v>318</v>
      </c>
      <c r="F51" s="27">
        <v>1164</v>
      </c>
      <c r="G51" s="18">
        <f t="shared" si="8"/>
        <v>1482</v>
      </c>
      <c r="H51" s="18">
        <f t="shared" si="9"/>
        <v>1944</v>
      </c>
    </row>
    <row r="52" spans="1:9" s="15" customFormat="1" ht="15" customHeight="1" x14ac:dyDescent="0.2">
      <c r="A52" s="32" t="s">
        <v>54</v>
      </c>
      <c r="B52" s="13">
        <f>+B53</f>
        <v>146</v>
      </c>
      <c r="C52" s="13">
        <f>+C53</f>
        <v>163</v>
      </c>
      <c r="D52" s="13">
        <f t="shared" si="7"/>
        <v>309</v>
      </c>
      <c r="E52" s="13">
        <f>+E53</f>
        <v>458</v>
      </c>
      <c r="F52" s="13">
        <f>+F53</f>
        <v>745</v>
      </c>
      <c r="G52" s="13">
        <f t="shared" si="8"/>
        <v>1203</v>
      </c>
      <c r="H52" s="13">
        <f t="shared" si="9"/>
        <v>1512</v>
      </c>
    </row>
    <row r="53" spans="1:9" ht="15" customHeight="1" x14ac:dyDescent="0.2">
      <c r="A53" s="26" t="s">
        <v>55</v>
      </c>
      <c r="B53" s="25">
        <v>146</v>
      </c>
      <c r="C53" s="25">
        <v>163</v>
      </c>
      <c r="D53" s="18">
        <f t="shared" si="7"/>
        <v>309</v>
      </c>
      <c r="E53" s="25">
        <v>458</v>
      </c>
      <c r="F53" s="25">
        <v>745</v>
      </c>
      <c r="G53" s="18">
        <f t="shared" si="8"/>
        <v>1203</v>
      </c>
      <c r="H53" s="18">
        <f t="shared" si="9"/>
        <v>1512</v>
      </c>
    </row>
    <row r="54" spans="1:9" s="15" customFormat="1" ht="15" customHeight="1" x14ac:dyDescent="0.2">
      <c r="A54" s="14" t="s">
        <v>20</v>
      </c>
      <c r="B54" s="19">
        <f>SUM(B55:B61)</f>
        <v>191</v>
      </c>
      <c r="C54" s="19">
        <f>SUM(C55:C61)</f>
        <v>251</v>
      </c>
      <c r="D54" s="19">
        <f t="shared" si="7"/>
        <v>442</v>
      </c>
      <c r="E54" s="19">
        <f>SUM(E55:E61)</f>
        <v>920</v>
      </c>
      <c r="F54" s="19">
        <f>SUM(F55:F61)</f>
        <v>1210</v>
      </c>
      <c r="G54" s="13">
        <f t="shared" si="8"/>
        <v>2130</v>
      </c>
      <c r="H54" s="13">
        <f t="shared" si="9"/>
        <v>2572</v>
      </c>
    </row>
    <row r="55" spans="1:9" ht="15" customHeight="1" x14ac:dyDescent="0.2">
      <c r="A55" s="33" t="s">
        <v>41</v>
      </c>
      <c r="B55" s="25">
        <v>114</v>
      </c>
      <c r="C55" s="25">
        <v>101</v>
      </c>
      <c r="D55" s="18">
        <f t="shared" si="7"/>
        <v>215</v>
      </c>
      <c r="E55" s="25">
        <v>512</v>
      </c>
      <c r="F55" s="25">
        <v>587</v>
      </c>
      <c r="G55" s="18">
        <f t="shared" si="8"/>
        <v>1099</v>
      </c>
      <c r="H55" s="18">
        <f t="shared" si="9"/>
        <v>1314</v>
      </c>
      <c r="I55" s="25"/>
    </row>
    <row r="56" spans="1:9" ht="15" customHeight="1" x14ac:dyDescent="0.2">
      <c r="A56" s="31" t="s">
        <v>56</v>
      </c>
      <c r="B56" s="25">
        <v>0</v>
      </c>
      <c r="C56" s="25">
        <v>1</v>
      </c>
      <c r="D56" s="18">
        <f t="shared" si="7"/>
        <v>1</v>
      </c>
      <c r="E56" s="25">
        <v>0</v>
      </c>
      <c r="F56" s="25">
        <v>4</v>
      </c>
      <c r="G56" s="18">
        <f>+F56</f>
        <v>4</v>
      </c>
      <c r="H56" s="18">
        <f>+G56</f>
        <v>4</v>
      </c>
      <c r="I56" s="25"/>
    </row>
    <row r="57" spans="1:9" ht="15" customHeight="1" x14ac:dyDescent="0.2">
      <c r="A57" s="31" t="s">
        <v>57</v>
      </c>
      <c r="B57" s="25">
        <v>12</v>
      </c>
      <c r="C57" s="25">
        <v>37</v>
      </c>
      <c r="D57" s="18">
        <f t="shared" si="7"/>
        <v>49</v>
      </c>
      <c r="E57" s="25">
        <v>64</v>
      </c>
      <c r="F57" s="25">
        <v>159</v>
      </c>
      <c r="G57" s="18">
        <f t="shared" si="8"/>
        <v>223</v>
      </c>
      <c r="H57" s="18">
        <f t="shared" si="9"/>
        <v>272</v>
      </c>
      <c r="I57" s="25"/>
    </row>
    <row r="58" spans="1:9" ht="15" customHeight="1" x14ac:dyDescent="0.2">
      <c r="A58" s="31" t="s">
        <v>58</v>
      </c>
      <c r="B58" s="25">
        <v>0</v>
      </c>
      <c r="C58" s="25">
        <v>0</v>
      </c>
      <c r="D58" s="18">
        <f>+B58</f>
        <v>0</v>
      </c>
      <c r="E58" s="25">
        <v>1</v>
      </c>
      <c r="F58" s="25">
        <v>6</v>
      </c>
      <c r="G58" s="18">
        <f t="shared" si="8"/>
        <v>7</v>
      </c>
      <c r="H58" s="18">
        <f t="shared" si="9"/>
        <v>7</v>
      </c>
      <c r="I58" s="25"/>
    </row>
    <row r="59" spans="1:9" ht="15" customHeight="1" x14ac:dyDescent="0.2">
      <c r="A59" s="31" t="s">
        <v>59</v>
      </c>
      <c r="B59" s="25">
        <v>15</v>
      </c>
      <c r="C59" s="25">
        <v>31</v>
      </c>
      <c r="D59" s="18">
        <f t="shared" si="7"/>
        <v>46</v>
      </c>
      <c r="E59" s="25">
        <v>59</v>
      </c>
      <c r="F59" s="25">
        <v>84</v>
      </c>
      <c r="G59" s="18">
        <f t="shared" si="8"/>
        <v>143</v>
      </c>
      <c r="H59" s="18">
        <f t="shared" si="9"/>
        <v>189</v>
      </c>
      <c r="I59" s="25"/>
    </row>
    <row r="60" spans="1:9" ht="15" customHeight="1" x14ac:dyDescent="0.2">
      <c r="A60" s="31" t="s">
        <v>60</v>
      </c>
      <c r="B60" s="25">
        <v>0</v>
      </c>
      <c r="C60" s="25">
        <v>0</v>
      </c>
      <c r="D60" s="18">
        <f t="shared" si="7"/>
        <v>0</v>
      </c>
      <c r="E60" s="25">
        <v>4</v>
      </c>
      <c r="F60" s="25">
        <v>3</v>
      </c>
      <c r="G60" s="18">
        <f t="shared" si="8"/>
        <v>7</v>
      </c>
      <c r="H60" s="18">
        <f t="shared" si="9"/>
        <v>7</v>
      </c>
      <c r="I60" s="25"/>
    </row>
    <row r="61" spans="1:9" ht="15" customHeight="1" x14ac:dyDescent="0.2">
      <c r="A61" s="31" t="s">
        <v>34</v>
      </c>
      <c r="B61" s="25">
        <v>50</v>
      </c>
      <c r="C61" s="25">
        <v>81</v>
      </c>
      <c r="D61" s="18">
        <f t="shared" si="7"/>
        <v>131</v>
      </c>
      <c r="E61" s="25">
        <v>280</v>
      </c>
      <c r="F61" s="25">
        <v>367</v>
      </c>
      <c r="G61" s="18">
        <f t="shared" si="8"/>
        <v>647</v>
      </c>
      <c r="H61" s="18">
        <f t="shared" si="9"/>
        <v>778</v>
      </c>
      <c r="I61" s="25"/>
    </row>
    <row r="62" spans="1:9" s="15" customFormat="1" ht="15" customHeight="1" x14ac:dyDescent="0.2">
      <c r="A62" s="14" t="s">
        <v>61</v>
      </c>
      <c r="B62" s="19">
        <f>SUM(B63:B65)</f>
        <v>251</v>
      </c>
      <c r="C62" s="19">
        <f>SUM(C63:C65)</f>
        <v>272</v>
      </c>
      <c r="D62" s="19">
        <f t="shared" si="7"/>
        <v>523</v>
      </c>
      <c r="E62" s="19">
        <f>SUM(E63:E65)</f>
        <v>1077</v>
      </c>
      <c r="F62" s="19">
        <f>SUM(F63:F65)</f>
        <v>1019</v>
      </c>
      <c r="G62" s="13">
        <f t="shared" si="8"/>
        <v>2096</v>
      </c>
      <c r="H62" s="13">
        <f t="shared" si="9"/>
        <v>2619</v>
      </c>
    </row>
    <row r="63" spans="1:9" ht="15" customHeight="1" x14ac:dyDescent="0.2">
      <c r="A63" s="31" t="s">
        <v>41</v>
      </c>
      <c r="B63" s="25">
        <v>117</v>
      </c>
      <c r="C63" s="25">
        <v>143</v>
      </c>
      <c r="D63" s="18">
        <f t="shared" si="7"/>
        <v>260</v>
      </c>
      <c r="E63" s="25">
        <v>546</v>
      </c>
      <c r="F63" s="25">
        <v>574</v>
      </c>
      <c r="G63" s="18">
        <f t="shared" si="8"/>
        <v>1120</v>
      </c>
      <c r="H63" s="18">
        <f t="shared" si="9"/>
        <v>1380</v>
      </c>
      <c r="I63" s="25"/>
    </row>
    <row r="64" spans="1:9" ht="15" customHeight="1" x14ac:dyDescent="0.2">
      <c r="A64" s="34" t="s">
        <v>43</v>
      </c>
      <c r="B64" s="25">
        <v>80</v>
      </c>
      <c r="C64" s="25">
        <v>44</v>
      </c>
      <c r="D64" s="18">
        <f t="shared" si="7"/>
        <v>124</v>
      </c>
      <c r="E64" s="25">
        <v>327</v>
      </c>
      <c r="F64" s="25">
        <v>174</v>
      </c>
      <c r="G64" s="18">
        <f t="shared" si="8"/>
        <v>501</v>
      </c>
      <c r="H64" s="18">
        <f t="shared" si="9"/>
        <v>625</v>
      </c>
      <c r="I64" s="25"/>
    </row>
    <row r="65" spans="1:9" ht="15" customHeight="1" x14ac:dyDescent="0.2">
      <c r="A65" s="34" t="s">
        <v>34</v>
      </c>
      <c r="B65" s="25">
        <v>54</v>
      </c>
      <c r="C65" s="25">
        <v>85</v>
      </c>
      <c r="D65" s="18">
        <f t="shared" si="7"/>
        <v>139</v>
      </c>
      <c r="E65" s="25">
        <v>204</v>
      </c>
      <c r="F65" s="25">
        <v>271</v>
      </c>
      <c r="G65" s="18">
        <f t="shared" si="8"/>
        <v>475</v>
      </c>
      <c r="H65" s="18">
        <f t="shared" si="9"/>
        <v>614</v>
      </c>
      <c r="I65" s="25"/>
    </row>
    <row r="66" spans="1:9" ht="15" customHeight="1" x14ac:dyDescent="0.2">
      <c r="A66" s="14" t="s">
        <v>62</v>
      </c>
      <c r="B66" s="13">
        <f>+B67</f>
        <v>121</v>
      </c>
      <c r="C66" s="13">
        <f>+C67</f>
        <v>242</v>
      </c>
      <c r="D66" s="13">
        <f t="shared" si="7"/>
        <v>363</v>
      </c>
      <c r="E66" s="13">
        <f>+E67</f>
        <v>388</v>
      </c>
      <c r="F66" s="13">
        <f>+F67</f>
        <v>735</v>
      </c>
      <c r="G66" s="13">
        <f t="shared" si="8"/>
        <v>1123</v>
      </c>
      <c r="H66" s="13">
        <f t="shared" si="9"/>
        <v>1486</v>
      </c>
      <c r="I66" s="25"/>
    </row>
    <row r="67" spans="1:9" ht="15" customHeight="1" x14ac:dyDescent="0.2">
      <c r="A67" s="34" t="s">
        <v>63</v>
      </c>
      <c r="B67" s="25">
        <v>121</v>
      </c>
      <c r="C67" s="25">
        <v>242</v>
      </c>
      <c r="D67" s="18">
        <f t="shared" si="7"/>
        <v>363</v>
      </c>
      <c r="E67" s="25">
        <v>388</v>
      </c>
      <c r="F67" s="25">
        <v>735</v>
      </c>
      <c r="G67" s="18">
        <f t="shared" si="8"/>
        <v>1123</v>
      </c>
      <c r="H67" s="18">
        <f t="shared" si="9"/>
        <v>1486</v>
      </c>
      <c r="I67" s="25"/>
    </row>
    <row r="68" spans="1:9" s="15" customFormat="1" ht="15" customHeight="1" x14ac:dyDescent="0.2">
      <c r="A68" s="14" t="s">
        <v>22</v>
      </c>
      <c r="B68" s="13">
        <f>+B69</f>
        <v>431</v>
      </c>
      <c r="C68" s="13">
        <f>+C69</f>
        <v>765</v>
      </c>
      <c r="D68" s="13">
        <f t="shared" si="7"/>
        <v>1196</v>
      </c>
      <c r="E68" s="13">
        <f>+E69</f>
        <v>1206</v>
      </c>
      <c r="F68" s="13">
        <f>+F69</f>
        <v>2724</v>
      </c>
      <c r="G68" s="13">
        <f t="shared" si="8"/>
        <v>3930</v>
      </c>
      <c r="H68" s="13">
        <f t="shared" si="9"/>
        <v>5126</v>
      </c>
    </row>
    <row r="69" spans="1:9" ht="15" customHeight="1" x14ac:dyDescent="0.2">
      <c r="A69" s="34" t="s">
        <v>55</v>
      </c>
      <c r="B69" s="25">
        <v>431</v>
      </c>
      <c r="C69" s="25">
        <v>765</v>
      </c>
      <c r="D69" s="18">
        <f t="shared" si="7"/>
        <v>1196</v>
      </c>
      <c r="E69" s="25">
        <v>1206</v>
      </c>
      <c r="F69" s="25">
        <v>2724</v>
      </c>
      <c r="G69" s="18">
        <f t="shared" si="8"/>
        <v>3930</v>
      </c>
      <c r="H69" s="18">
        <f t="shared" si="9"/>
        <v>5126</v>
      </c>
    </row>
    <row r="70" spans="1:9" ht="15" customHeight="1" x14ac:dyDescent="0.2">
      <c r="A70" s="14" t="s">
        <v>64</v>
      </c>
      <c r="B70" s="13">
        <f>+B71</f>
        <v>31</v>
      </c>
      <c r="C70" s="13">
        <f>+C71</f>
        <v>48</v>
      </c>
      <c r="D70" s="13">
        <f t="shared" si="7"/>
        <v>79</v>
      </c>
      <c r="E70" s="13">
        <f>+E71</f>
        <v>116</v>
      </c>
      <c r="F70" s="13">
        <f>+F71</f>
        <v>188</v>
      </c>
      <c r="G70" s="13">
        <f t="shared" si="8"/>
        <v>304</v>
      </c>
      <c r="H70" s="13">
        <f t="shared" si="9"/>
        <v>383</v>
      </c>
    </row>
    <row r="71" spans="1:9" ht="15" customHeight="1" x14ac:dyDescent="0.2">
      <c r="A71" s="34" t="s">
        <v>65</v>
      </c>
      <c r="B71" s="25">
        <v>31</v>
      </c>
      <c r="C71" s="25">
        <v>48</v>
      </c>
      <c r="D71" s="18">
        <f t="shared" si="7"/>
        <v>79</v>
      </c>
      <c r="E71" s="25">
        <v>116</v>
      </c>
      <c r="F71" s="25">
        <v>188</v>
      </c>
      <c r="G71" s="18">
        <f t="shared" si="8"/>
        <v>304</v>
      </c>
      <c r="H71" s="18">
        <f t="shared" si="9"/>
        <v>383</v>
      </c>
    </row>
    <row r="72" spans="1:9" s="15" customFormat="1" ht="15" customHeight="1" x14ac:dyDescent="0.2">
      <c r="A72" s="14" t="s">
        <v>66</v>
      </c>
      <c r="B72" s="13">
        <f>+B73</f>
        <v>84</v>
      </c>
      <c r="C72" s="13">
        <f>+C73</f>
        <v>230</v>
      </c>
      <c r="D72" s="13">
        <f t="shared" si="7"/>
        <v>314</v>
      </c>
      <c r="E72" s="13">
        <f>+E73</f>
        <v>203</v>
      </c>
      <c r="F72" s="13">
        <f>+F73</f>
        <v>1090</v>
      </c>
      <c r="G72" s="13">
        <f t="shared" si="8"/>
        <v>1293</v>
      </c>
      <c r="H72" s="13">
        <f t="shared" si="9"/>
        <v>1607</v>
      </c>
    </row>
    <row r="73" spans="1:9" ht="15" customHeight="1" x14ac:dyDescent="0.2">
      <c r="A73" s="26" t="s">
        <v>67</v>
      </c>
      <c r="B73" s="25">
        <v>84</v>
      </c>
      <c r="C73" s="25">
        <v>230</v>
      </c>
      <c r="D73" s="18">
        <f t="shared" si="7"/>
        <v>314</v>
      </c>
      <c r="E73" s="25">
        <v>203</v>
      </c>
      <c r="F73" s="25">
        <v>1090</v>
      </c>
      <c r="G73" s="18">
        <f t="shared" si="8"/>
        <v>1293</v>
      </c>
      <c r="H73" s="18">
        <f t="shared" si="9"/>
        <v>1607</v>
      </c>
    </row>
    <row r="74" spans="1:9" ht="9" customHeight="1" x14ac:dyDescent="0.2">
      <c r="B74" s="18"/>
      <c r="C74" s="18"/>
      <c r="D74" s="18"/>
      <c r="E74" s="18"/>
      <c r="F74" s="18"/>
      <c r="G74" s="18"/>
      <c r="H74" s="35"/>
    </row>
    <row r="75" spans="1:9" ht="15" customHeight="1" x14ac:dyDescent="0.2">
      <c r="A75" s="36" t="s">
        <v>68</v>
      </c>
      <c r="B75" s="37">
        <f>+B8+B28</f>
        <v>4773</v>
      </c>
      <c r="C75" s="37">
        <f>+C8+C28</f>
        <v>5153</v>
      </c>
      <c r="D75" s="37">
        <f>+B75+C75</f>
        <v>9926</v>
      </c>
      <c r="E75" s="37">
        <f>+E8+E28</f>
        <v>15220</v>
      </c>
      <c r="F75" s="37">
        <f>+F8+F28</f>
        <v>19078</v>
      </c>
      <c r="G75" s="37">
        <f>+E75+F75</f>
        <v>34298</v>
      </c>
      <c r="H75" s="37">
        <f>+D75+G75</f>
        <v>44224</v>
      </c>
    </row>
    <row r="76" spans="1:9" ht="12.75" customHeight="1" x14ac:dyDescent="0.2"/>
    <row r="77" spans="1:9" ht="26.25" customHeight="1" x14ac:dyDescent="0.2">
      <c r="A77" s="38" t="s">
        <v>69</v>
      </c>
      <c r="B77" s="38"/>
      <c r="C77" s="38"/>
      <c r="D77" s="38"/>
      <c r="E77" s="38"/>
      <c r="F77" s="38"/>
      <c r="G77" s="38"/>
      <c r="H77" s="38"/>
    </row>
    <row r="78" spans="1:9" x14ac:dyDescent="0.2">
      <c r="A78" s="39" t="s">
        <v>70</v>
      </c>
      <c r="B78" s="40"/>
      <c r="C78" s="40"/>
      <c r="D78" s="40"/>
      <c r="E78" s="40"/>
      <c r="F78" s="40"/>
      <c r="G78" s="40"/>
      <c r="H78" s="40"/>
    </row>
    <row r="79" spans="1:9" x14ac:dyDescent="0.2">
      <c r="A79" s="39"/>
      <c r="B79" s="41"/>
      <c r="C79" s="41"/>
      <c r="D79" s="41"/>
      <c r="E79" s="41"/>
      <c r="F79" s="41"/>
      <c r="G79" s="41"/>
    </row>
    <row r="80" spans="1:9" ht="12" customHeight="1" x14ac:dyDescent="0.2">
      <c r="A80" s="42" t="s">
        <v>71</v>
      </c>
      <c r="B80" s="43"/>
      <c r="C80" s="43"/>
      <c r="D80" s="43"/>
      <c r="E80" s="43"/>
      <c r="F80" s="43"/>
      <c r="G80" s="43"/>
    </row>
    <row r="227" s="2" customFormat="1" ht="9" customHeight="1" x14ac:dyDescent="0.2"/>
    <row r="228" s="2" customFormat="1" ht="13.5" customHeight="1" x14ac:dyDescent="0.2"/>
    <row r="229" s="2" customFormat="1" ht="8.25" customHeight="1" x14ac:dyDescent="0.2"/>
  </sheetData>
  <mergeCells count="7">
    <mergeCell ref="A77:H77"/>
    <mergeCell ref="A1:H1"/>
    <mergeCell ref="A2:H2"/>
    <mergeCell ref="A3:H3"/>
    <mergeCell ref="A5:A6"/>
    <mergeCell ref="B5:D5"/>
    <mergeCell ref="E5:G5"/>
  </mergeCells>
  <printOptions horizontalCentered="1"/>
  <pageMargins left="0.59" right="0.59" top="0.59" bottom="0.59" header="0.39000000000000007" footer="0.39000000000000007"/>
  <pageSetup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suayed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2025-04-23T20:43:36Z</dcterms:created>
  <dcterms:modified xsi:type="dcterms:W3CDTF">2025-04-23T20:43:44Z</dcterms:modified>
</cp:coreProperties>
</file>