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525" yWindow="1635" windowWidth="13110" windowHeight="12060"/>
  </bookViews>
  <sheets>
    <sheet name="resume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G24" i="1" l="1"/>
  <c r="H21" i="1" s="1"/>
  <c r="D23" i="1"/>
  <c r="H22" i="1"/>
  <c r="D22" i="1"/>
  <c r="D21" i="1"/>
  <c r="D20" i="1"/>
  <c r="D19" i="1"/>
  <c r="D18" i="1"/>
  <c r="D17" i="1"/>
  <c r="G16" i="1"/>
  <c r="D16" i="1"/>
  <c r="D15" i="1"/>
  <c r="H14" i="1"/>
  <c r="D14" i="1"/>
  <c r="M13" i="1"/>
  <c r="G13" i="1"/>
  <c r="D13" i="1"/>
  <c r="H12" i="1"/>
  <c r="H17" i="1" s="1"/>
  <c r="G12" i="1"/>
  <c r="G14" i="1" s="1"/>
  <c r="F12" i="1"/>
  <c r="D12" i="1"/>
  <c r="J11" i="1"/>
  <c r="I11" i="1"/>
  <c r="I16" i="1" s="1"/>
  <c r="C11" i="1"/>
  <c r="C10" i="1" s="1"/>
  <c r="B11" i="1"/>
  <c r="J10" i="1"/>
  <c r="I10" i="1"/>
  <c r="B10" i="1"/>
  <c r="J9" i="1"/>
  <c r="I9" i="1"/>
  <c r="I14" i="1" s="1"/>
  <c r="D9" i="1"/>
  <c r="J8" i="1"/>
  <c r="J12" i="1" s="1"/>
  <c r="I8" i="1"/>
  <c r="I12" i="1" s="1"/>
  <c r="I17" i="1" s="1"/>
  <c r="D8" i="1"/>
  <c r="D7" i="1"/>
  <c r="C6" i="1"/>
  <c r="C25" i="1" s="1"/>
  <c r="B6" i="1"/>
  <c r="B25" i="1" s="1"/>
  <c r="F13" i="1" l="1"/>
  <c r="K9" i="1"/>
  <c r="K11" i="1"/>
  <c r="K8" i="1"/>
  <c r="F16" i="1"/>
  <c r="F14" i="1"/>
  <c r="D10" i="1"/>
  <c r="I15" i="1"/>
  <c r="F15" i="1"/>
  <c r="K10" i="1"/>
  <c r="H13" i="1"/>
  <c r="H16" i="1"/>
  <c r="H23" i="1"/>
  <c r="D6" i="1"/>
  <c r="D25" i="1" s="1"/>
  <c r="I13" i="1"/>
  <c r="G15" i="1"/>
  <c r="H20" i="1"/>
  <c r="H24" i="1"/>
  <c r="D11" i="1"/>
  <c r="H15" i="1"/>
  <c r="G17" i="1"/>
  <c r="F17" i="1" l="1"/>
</calcChain>
</file>

<file path=xl/sharedStrings.xml><?xml version="1.0" encoding="utf-8"?>
<sst xmlns="http://schemas.openxmlformats.org/spreadsheetml/2006/main" count="46" uniqueCount="37">
  <si>
    <t>UNAM. EXÁMENES DE GRADO Y TITULACIÓN</t>
  </si>
  <si>
    <t xml:space="preserve">  </t>
  </si>
  <si>
    <t>Hombres</t>
  </si>
  <si>
    <t>Mujeres</t>
  </si>
  <si>
    <t>Total</t>
  </si>
  <si>
    <r>
      <t>Exámenes de grado</t>
    </r>
    <r>
      <rPr>
        <b/>
        <vertAlign val="superscript"/>
        <sz val="10"/>
        <rFont val="Arial"/>
        <family val="2"/>
      </rPr>
      <t>b</t>
    </r>
  </si>
  <si>
    <t>Especialización</t>
  </si>
  <si>
    <t>M</t>
  </si>
  <si>
    <t>D</t>
  </si>
  <si>
    <t>E</t>
  </si>
  <si>
    <t>myd</t>
  </si>
  <si>
    <t>Maestría</t>
  </si>
  <si>
    <t>Ciencias Físico Matemáticas e Ingenierías</t>
  </si>
  <si>
    <t>Doctorado</t>
  </si>
  <si>
    <t>Ciencias Biológicas, Químicas y de la Salud</t>
  </si>
  <si>
    <r>
      <t>Exámenes profesionales y otras opciones de titulación</t>
    </r>
    <r>
      <rPr>
        <b/>
        <vertAlign val="superscript"/>
        <sz val="10"/>
        <rFont val="Arial"/>
        <family val="2"/>
      </rPr>
      <t>b</t>
    </r>
  </si>
  <si>
    <t>Ciencias Sociales</t>
  </si>
  <si>
    <t>Licenciatura</t>
  </si>
  <si>
    <t>Humanidades y Artes</t>
  </si>
  <si>
    <t>Ampliación y profundización de conocimientos</t>
  </si>
  <si>
    <t>Tesis o tesina y examen profesional</t>
  </si>
  <si>
    <t>Examen general de conocimientos</t>
  </si>
  <si>
    <t>Créditos y alto nivel académico</t>
  </si>
  <si>
    <t>Seminario de tesis o tesina</t>
  </si>
  <si>
    <t>Estudios de posgrado</t>
  </si>
  <si>
    <t>Trabajo profesional</t>
  </si>
  <si>
    <t>Servicio social</t>
  </si>
  <si>
    <t>Titulación</t>
  </si>
  <si>
    <t>% Titulación</t>
  </si>
  <si>
    <t>Actividad de investigación</t>
  </si>
  <si>
    <t>Actividad de apoyo a la docencia</t>
  </si>
  <si>
    <t>Otra</t>
  </si>
  <si>
    <t>Técnico</t>
  </si>
  <si>
    <t>T O T A L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</si>
  <si>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</si>
  <si>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Sistema de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</si>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</sst>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3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" fontId="3" fillId="0" borderId="0" xfId="2" applyNumberFormat="1" applyFont="1" applyAlignment="1">
      <alignment horizontal="center" vertical="center"/>
    </xf>
    <xf numFmtId="0" fontId="4" fillId="0" borderId="0" xfId="3" applyFont="1" applyAlignment="1">
      <alignment horizontal="left"/>
    </xf>
    <xf numFmtId="0" fontId="4" fillId="0" borderId="0" xfId="3" applyFont="1"/>
    <xf numFmtId="3" fontId="4" fillId="0" borderId="0" xfId="3" applyNumberFormat="1" applyFont="1"/>
    <xf numFmtId="3" fontId="5" fillId="0" borderId="0" xfId="2" applyNumberFormat="1" applyFont="1" applyAlignment="1">
      <alignment vertical="center"/>
    </xf>
    <xf numFmtId="3" fontId="3" fillId="2" borderId="0" xfId="2" applyNumberFormat="1" applyFont="1" applyFill="1" applyAlignment="1">
      <alignment vertical="center"/>
    </xf>
    <xf numFmtId="3" fontId="6" fillId="2" borderId="0" xfId="2" applyNumberFormat="1" applyFont="1" applyFill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left" vertical="center" indent="1"/>
    </xf>
    <xf numFmtId="3" fontId="8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" fillId="0" borderId="0" xfId="0" applyFont="1"/>
    <xf numFmtId="0" fontId="4" fillId="0" borderId="0" xfId="3" applyFont="1" applyAlignment="1">
      <alignment vertical="center"/>
    </xf>
    <xf numFmtId="164" fontId="4" fillId="0" borderId="0" xfId="4" applyNumberFormat="1" applyFont="1" applyFill="1" applyAlignment="1">
      <alignment vertical="center"/>
    </xf>
    <xf numFmtId="3" fontId="0" fillId="0" borderId="0" xfId="2" applyNumberFormat="1" applyFont="1" applyAlignment="1">
      <alignment horizontal="left" vertical="center" indent="1"/>
    </xf>
    <xf numFmtId="3" fontId="3" fillId="0" borderId="0" xfId="2" applyNumberFormat="1" applyFont="1" applyAlignment="1">
      <alignment horizontal="left" vertical="center" indent="1"/>
    </xf>
    <xf numFmtId="0" fontId="5" fillId="0" borderId="0" xfId="3" applyAlignment="1">
      <alignment horizontal="left" vertical="center" indent="2"/>
    </xf>
    <xf numFmtId="10" fontId="4" fillId="0" borderId="0" xfId="4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3" fontId="5" fillId="0" borderId="0" xfId="3" applyNumberFormat="1" applyAlignment="1">
      <alignment vertical="center"/>
    </xf>
    <xf numFmtId="165" fontId="5" fillId="0" borderId="0" xfId="3" applyNumberFormat="1" applyAlignment="1">
      <alignment vertical="center"/>
    </xf>
    <xf numFmtId="0" fontId="8" fillId="0" borderId="0" xfId="3" applyFont="1" applyAlignment="1">
      <alignment horizontal="left" vertical="center" indent="2"/>
    </xf>
    <xf numFmtId="3" fontId="9" fillId="0" borderId="0" xfId="2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4" applyNumberFormat="1" applyFont="1" applyAlignment="1">
      <alignment vertical="center"/>
    </xf>
    <xf numFmtId="164" fontId="4" fillId="0" borderId="0" xfId="3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0" fontId="3" fillId="0" borderId="0" xfId="3" applyFont="1" applyAlignment="1">
      <alignment horizontal="left" vertical="center" indent="1"/>
    </xf>
    <xf numFmtId="3" fontId="10" fillId="0" borderId="0" xfId="2" applyNumberFormat="1" applyFont="1" applyAlignment="1">
      <alignment horizontal="right" vertical="center"/>
    </xf>
    <xf numFmtId="0" fontId="5" fillId="0" borderId="0" xfId="3" applyAlignment="1">
      <alignment horizontal="left" vertical="center" indent="1"/>
    </xf>
    <xf numFmtId="0" fontId="5" fillId="0" borderId="0" xfId="3" applyAlignment="1">
      <alignment vertical="center"/>
    </xf>
    <xf numFmtId="0" fontId="3" fillId="2" borderId="0" xfId="2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66" fontId="4" fillId="0" borderId="0" xfId="2" applyNumberFormat="1" applyFont="1" applyAlignment="1">
      <alignment vertical="center"/>
    </xf>
    <xf numFmtId="0" fontId="0" fillId="0" borderId="0" xfId="2" applyFont="1" applyAlignment="1">
      <alignment vertical="center"/>
    </xf>
    <xf numFmtId="166" fontId="5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12" fillId="0" borderId="0" xfId="2" applyNumberFormat="1" applyFont="1" applyAlignment="1">
      <alignment vertical="center"/>
    </xf>
  </cellXfs>
  <cellStyles count="10">
    <cellStyle name="Normal" xfId="0" builtinId="0"/>
    <cellStyle name="Normal 2" xfId="5"/>
    <cellStyle name="Normal 2 2" xfId="6"/>
    <cellStyle name="Normal 2 3" xfId="7"/>
    <cellStyle name="Normal 3" xfId="3"/>
    <cellStyle name="Normal 3 2" xfId="8"/>
    <cellStyle name="Normal_exp_tec" xfId="2"/>
    <cellStyle name="Porcentaje" xfId="1" builtinId="5"/>
    <cellStyle name="Porcentaje 2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16525912755529215"/>
          <c:y val="3.56079266315486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4102633722509"/>
          <c:y val="0.31133961775904773"/>
          <c:w val="0.58962872624289953"/>
          <c:h val="0.412660292463442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B-461C-A183-5AB2D96EC26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B-461C-A183-5AB2D96EC26F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5B-461C-A183-5AB2D96EC26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5B-461C-A183-5AB2D96EC26F}"/>
              </c:ext>
            </c:extLst>
          </c:dPt>
          <c:dLbls>
            <c:dLbl>
              <c:idx val="0"/>
              <c:layout>
                <c:manualLayout>
                  <c:x val="-5.2598996813238721E-2"/>
                  <c:y val="-5.8601012901556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B-461C-A183-5AB2D96EC26F}"/>
                </c:ext>
              </c:extLst>
            </c:dLbl>
            <c:dLbl>
              <c:idx val="1"/>
              <c:layout>
                <c:manualLayout>
                  <c:x val="-3.029566857672937E-5"/>
                  <c:y val="5.8598351262430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B-461C-A183-5AB2D96EC26F}"/>
                </c:ext>
              </c:extLst>
            </c:dLbl>
            <c:dLbl>
              <c:idx val="2"/>
              <c:layout>
                <c:manualLayout>
                  <c:x val="5.8076225045372042E-2"/>
                  <c:y val="0.1070422535211267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6684682109836088"/>
                      <c:h val="0.1581847621160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5B-461C-A183-5AB2D96EC26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resumen!$F$20:$F$23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resumen!$G$20:$G$23</c:f>
              <c:numCache>
                <c:formatCode>General</c:formatCode>
                <c:ptCount val="4"/>
                <c:pt idx="0">
                  <c:v>5666</c:v>
                </c:pt>
                <c:pt idx="1">
                  <c:v>9623</c:v>
                </c:pt>
                <c:pt idx="2">
                  <c:v>9757</c:v>
                </c:pt>
                <c:pt idx="3">
                  <c:v>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5B-461C-A183-5AB2D96EC2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Maestría y Doctorado</a:t>
            </a:r>
          </a:p>
        </c:rich>
      </c:tx>
      <c:layout>
        <c:manualLayout>
          <c:xMode val="edge"/>
          <c:yMode val="edge"/>
          <c:x val="0.20916565536834783"/>
          <c:y val="7.9575463906172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8A-416C-A037-AD77FCB2C9A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8A-416C-A037-AD77FCB2C9A6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8A-416C-A037-AD77FCB2C9A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8A-416C-A037-AD77FCB2C9A6}"/>
              </c:ext>
            </c:extLst>
          </c:dPt>
          <c:dLbls>
            <c:dLbl>
              <c:idx val="0"/>
              <c:layout>
                <c:manualLayout>
                  <c:x val="-1.1015738417313131E-2"/>
                  <c:y val="-5.1335827116098708E-2"/>
                </c:manualLayout>
              </c:layout>
              <c:tx>
                <c:rich>
                  <a:bodyPr/>
                  <a:lstStyle/>
                  <a:p>
                    <a:fld id="{508A757C-3446-4AA1-AAD7-6B9B28BF592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17.0%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8A-416C-A037-AD77FCB2C9A6}"/>
                </c:ext>
              </c:extLst>
            </c:dLbl>
            <c:dLbl>
              <c:idx val="1"/>
              <c:layout>
                <c:manualLayout>
                  <c:x val="-6.4228894465114941E-2"/>
                  <c:y val="6.5725642562396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A-416C-A037-AD77FCB2C9A6}"/>
                </c:ext>
              </c:extLst>
            </c:dLbl>
            <c:dLbl>
              <c:idx val="2"/>
              <c:layout>
                <c:manualLayout>
                  <c:x val="1.0460230932671878E-4"/>
                  <c:y val="3.1150240078257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A-416C-A037-AD77FCB2C9A6}"/>
                </c:ext>
              </c:extLst>
            </c:dLbl>
            <c:dLbl>
              <c:idx val="3"/>
              <c:layout>
                <c:manualLayout>
                  <c:x val="4.239662349898566E-2"/>
                  <c:y val="-1.93043586087172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A-416C-A037-AD77FCB2C9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resumen!$E$8:$E$11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resumen!$K$8:$K$11</c:f>
              <c:numCache>
                <c:formatCode>0.0%</c:formatCode>
                <c:ptCount val="4"/>
                <c:pt idx="0">
                  <c:v>0.1705909510618652</c:v>
                </c:pt>
                <c:pt idx="1">
                  <c:v>0.28578024007386887</c:v>
                </c:pt>
                <c:pt idx="2">
                  <c:v>0.37973222530009232</c:v>
                </c:pt>
                <c:pt idx="3">
                  <c:v>0.16389658356417358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F8A-416C-A037-AD77FCB2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Especialización</a:t>
            </a:r>
          </a:p>
        </c:rich>
      </c:tx>
      <c:layout>
        <c:manualLayout>
          <c:xMode val="edge"/>
          <c:yMode val="edge"/>
          <c:x val="0.20916565536834783"/>
          <c:y val="7.9575463906172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8A-416C-A037-AD77FCB2C9A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8A-416C-A037-AD77FCB2C9A6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8A-416C-A037-AD77FCB2C9A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8A-416C-A037-AD77FCB2C9A6}"/>
              </c:ext>
            </c:extLst>
          </c:dPt>
          <c:dLbls>
            <c:dLbl>
              <c:idx val="0"/>
              <c:layout>
                <c:manualLayout>
                  <c:x val="5.588989548349458E-2"/>
                  <c:y val="-3.80906815456015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A-416C-A037-AD77FCB2C9A6}"/>
                </c:ext>
              </c:extLst>
            </c:dLbl>
            <c:dLbl>
              <c:idx val="1"/>
              <c:layout>
                <c:manualLayout>
                  <c:x val="-6.4228894465114941E-2"/>
                  <c:y val="6.5725642562396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A-416C-A037-AD77FCB2C9A6}"/>
                </c:ext>
              </c:extLst>
            </c:dLbl>
            <c:dLbl>
              <c:idx val="2"/>
              <c:layout>
                <c:manualLayout>
                  <c:x val="1.0460230932671878E-4"/>
                  <c:y val="3.1150240078257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A-416C-A037-AD77FCB2C9A6}"/>
                </c:ext>
              </c:extLst>
            </c:dLbl>
            <c:dLbl>
              <c:idx val="3"/>
              <c:layout>
                <c:manualLayout>
                  <c:x val="-9.6193567201949215E-2"/>
                  <c:y val="-7.89070240392136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A-416C-A037-AD77FCB2C9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resumen!$E$13:$E$16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resumen!$H$13:$H$16</c:f>
              <c:numCache>
                <c:formatCode>0.0%</c:formatCode>
                <c:ptCount val="4"/>
                <c:pt idx="0">
                  <c:v>2.1537031298419586E-2</c:v>
                </c:pt>
                <c:pt idx="1">
                  <c:v>0.82661915091416172</c:v>
                </c:pt>
                <c:pt idx="2">
                  <c:v>0.12441896498295631</c:v>
                </c:pt>
                <c:pt idx="3">
                  <c:v>2.742485280446235E-2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F8A-416C-A037-AD77FCB2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25</xdr:row>
      <xdr:rowOff>28574</xdr:rowOff>
    </xdr:from>
    <xdr:to>
      <xdr:col>10</xdr:col>
      <xdr:colOff>714375</xdr:colOff>
      <xdr:row>47</xdr:row>
      <xdr:rowOff>82549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758825</xdr:colOff>
      <xdr:row>3</xdr:row>
      <xdr:rowOff>9525</xdr:rowOff>
    </xdr:from>
    <xdr:to>
      <xdr:col>10</xdr:col>
      <xdr:colOff>739775</xdr:colOff>
      <xdr:row>23</xdr:row>
      <xdr:rowOff>111125</xdr:rowOff>
    </xdr:to>
    <xdr:graphicFrame macro="">
      <xdr:nvGraphicFramePr>
        <xdr:cNvPr id="3" name="3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25</xdr:row>
      <xdr:rowOff>161925</xdr:rowOff>
    </xdr:from>
    <xdr:to>
      <xdr:col>3</xdr:col>
      <xdr:colOff>723900</xdr:colOff>
      <xdr:row>48</xdr:row>
      <xdr:rowOff>101600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3%20ex&#225;menes%20de%20gra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do_myd"/>
      <sheetName val="grado_esp"/>
    </sheetNames>
    <sheetDataSet>
      <sheetData sheetId="0">
        <row r="8">
          <cell r="E8" t="str">
            <v>Ciencias Físico Matemáticas e Ingenierías</v>
          </cell>
          <cell r="K8">
            <v>0.1705909510618652</v>
          </cell>
        </row>
        <row r="9">
          <cell r="E9" t="str">
            <v>Ciencias Biológicas, Químicas y de la Salud</v>
          </cell>
          <cell r="K9">
            <v>0.28578024007386887</v>
          </cell>
        </row>
        <row r="10">
          <cell r="E10" t="str">
            <v>Ciencias Sociales</v>
          </cell>
          <cell r="K10">
            <v>0.37973222530009232</v>
          </cell>
        </row>
        <row r="11">
          <cell r="E11" t="str">
            <v>Humanidades y Artes</v>
          </cell>
          <cell r="K11">
            <v>0.16389658356417358</v>
          </cell>
        </row>
        <row r="13">
          <cell r="E13" t="str">
            <v>Ciencias Físico Matemáticas e Ingenierías</v>
          </cell>
          <cell r="H13">
            <v>2.1537031298419586E-2</v>
          </cell>
        </row>
        <row r="14">
          <cell r="E14" t="str">
            <v>Ciencias Biológicas, Químicas y de la Salud</v>
          </cell>
          <cell r="H14">
            <v>0.82661915091416172</v>
          </cell>
        </row>
        <row r="15">
          <cell r="E15" t="str">
            <v>Ciencias Sociales</v>
          </cell>
          <cell r="H15">
            <v>0.12441896498295631</v>
          </cell>
        </row>
        <row r="16">
          <cell r="E16" t="str">
            <v>Humanidades y Artes</v>
          </cell>
          <cell r="H16">
            <v>2.742485280446235E-2</v>
          </cell>
        </row>
        <row r="20">
          <cell r="F20" t="str">
            <v>Ciencias Físico Matemáticas e Ingenierías</v>
          </cell>
          <cell r="G20">
            <v>5666</v>
          </cell>
        </row>
        <row r="21">
          <cell r="F21" t="str">
            <v>Ciencias Biológicas, Químicas y de la Salud</v>
          </cell>
          <cell r="G21">
            <v>9623</v>
          </cell>
        </row>
        <row r="22">
          <cell r="F22" t="str">
            <v>Ciencias Sociales</v>
          </cell>
          <cell r="G22">
            <v>9757</v>
          </cell>
        </row>
        <row r="23">
          <cell r="F23" t="str">
            <v>Humanidades y Artes</v>
          </cell>
          <cell r="G23">
            <v>2534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P54"/>
  <sheetViews>
    <sheetView tabSelected="1" zoomScaleNormal="100" workbookViewId="0">
      <selection activeCell="G9" sqref="G9"/>
    </sheetView>
  </sheetViews>
  <sheetFormatPr baseColWidth="10" defaultColWidth="10.85546875" defaultRowHeight="12.75" x14ac:dyDescent="0.25"/>
  <cols>
    <col min="1" max="1" width="52.85546875" style="3" customWidth="1"/>
    <col min="2" max="4" width="11.42578125" style="3" customWidth="1"/>
    <col min="5" max="11" width="11.42578125" style="2" customWidth="1"/>
    <col min="12" max="12" width="8.28515625" style="2" customWidth="1"/>
    <col min="13" max="16384" width="10.85546875" style="3"/>
  </cols>
  <sheetData>
    <row r="1" spans="1:16" ht="15" customHeight="1" x14ac:dyDescent="0.25">
      <c r="A1" s="1" t="s">
        <v>0</v>
      </c>
      <c r="B1" s="1"/>
      <c r="C1" s="1"/>
      <c r="D1" s="1"/>
    </row>
    <row r="2" spans="1:16" ht="15" customHeight="1" x14ac:dyDescent="0.2">
      <c r="A2" s="4">
        <v>2024</v>
      </c>
      <c r="B2" s="4"/>
      <c r="C2" s="4"/>
      <c r="D2" s="4"/>
      <c r="E2" s="5"/>
      <c r="G2" s="6"/>
      <c r="I2" s="7"/>
    </row>
    <row r="3" spans="1:16" x14ac:dyDescent="0.2">
      <c r="A3" s="8" t="s">
        <v>1</v>
      </c>
      <c r="B3" s="8"/>
      <c r="C3" s="8"/>
      <c r="D3" s="8"/>
      <c r="E3" s="5"/>
      <c r="G3" s="6"/>
      <c r="I3" s="7"/>
    </row>
    <row r="4" spans="1:16" ht="15" customHeight="1" x14ac:dyDescent="0.2">
      <c r="A4" s="9"/>
      <c r="B4" s="10" t="s">
        <v>2</v>
      </c>
      <c r="C4" s="10" t="s">
        <v>3</v>
      </c>
      <c r="D4" s="10" t="s">
        <v>4</v>
      </c>
      <c r="E4" s="5"/>
      <c r="F4" s="5"/>
      <c r="G4" s="5"/>
      <c r="H4" s="5"/>
      <c r="I4" s="7"/>
    </row>
    <row r="5" spans="1:16" ht="9" customHeight="1" x14ac:dyDescent="0.2">
      <c r="A5" s="8"/>
      <c r="B5" s="8"/>
      <c r="C5" s="8"/>
      <c r="D5" s="8"/>
      <c r="E5" s="5"/>
      <c r="F5" s="5"/>
      <c r="G5" s="5"/>
      <c r="H5" s="5"/>
      <c r="I5" s="7"/>
    </row>
    <row r="6" spans="1:16" ht="15" customHeight="1" x14ac:dyDescent="0.25">
      <c r="A6" s="11" t="s">
        <v>5</v>
      </c>
      <c r="B6" s="12">
        <f>SUM(B7:B9)</f>
        <v>5007</v>
      </c>
      <c r="C6" s="12">
        <f>SUM(C7:C9)</f>
        <v>5779</v>
      </c>
      <c r="D6" s="12">
        <f t="shared" ref="D6:D11" si="0">SUM(B6:C6)</f>
        <v>10786</v>
      </c>
      <c r="M6" s="2"/>
    </row>
    <row r="7" spans="1:16" ht="15" customHeight="1" x14ac:dyDescent="0.25">
      <c r="A7" s="13" t="s">
        <v>6</v>
      </c>
      <c r="B7" s="14">
        <v>2732</v>
      </c>
      <c r="C7" s="14">
        <v>3722</v>
      </c>
      <c r="D7" s="15">
        <f t="shared" si="0"/>
        <v>6454</v>
      </c>
      <c r="F7" s="2" t="s">
        <v>7</v>
      </c>
      <c r="G7" s="2" t="s">
        <v>8</v>
      </c>
      <c r="H7" s="2" t="s">
        <v>9</v>
      </c>
      <c r="I7" s="16" t="s">
        <v>4</v>
      </c>
      <c r="J7" s="2" t="s">
        <v>10</v>
      </c>
      <c r="M7" s="2"/>
    </row>
    <row r="8" spans="1:16" ht="15" customHeight="1" x14ac:dyDescent="0.25">
      <c r="A8" s="13" t="s">
        <v>11</v>
      </c>
      <c r="B8" s="14">
        <v>1711</v>
      </c>
      <c r="C8" s="14">
        <v>1599</v>
      </c>
      <c r="D8" s="15">
        <f t="shared" si="0"/>
        <v>3310</v>
      </c>
      <c r="E8" s="2" t="s">
        <v>12</v>
      </c>
      <c r="F8" s="6">
        <v>517</v>
      </c>
      <c r="G8" s="6">
        <v>222</v>
      </c>
      <c r="H8" s="17">
        <v>139</v>
      </c>
      <c r="I8" s="18">
        <f>SUM(F8:H8)</f>
        <v>878</v>
      </c>
      <c r="J8" s="2">
        <f>SUM(F8:G8)</f>
        <v>739</v>
      </c>
      <c r="K8" s="19">
        <f>J8/$J$12</f>
        <v>0.1705909510618652</v>
      </c>
      <c r="M8" s="2"/>
    </row>
    <row r="9" spans="1:16" ht="15" customHeight="1" x14ac:dyDescent="0.25">
      <c r="A9" s="20" t="s">
        <v>13</v>
      </c>
      <c r="B9" s="14">
        <v>564</v>
      </c>
      <c r="C9" s="14">
        <v>458</v>
      </c>
      <c r="D9" s="15">
        <f t="shared" si="0"/>
        <v>1022</v>
      </c>
      <c r="E9" s="2" t="s">
        <v>14</v>
      </c>
      <c r="F9" s="6">
        <v>780</v>
      </c>
      <c r="G9" s="6">
        <v>458</v>
      </c>
      <c r="H9" s="17">
        <v>5335</v>
      </c>
      <c r="I9" s="18">
        <f>SUM(F9:H9)</f>
        <v>6573</v>
      </c>
      <c r="J9" s="2">
        <f>SUM(F9:G9)</f>
        <v>1238</v>
      </c>
      <c r="K9" s="19">
        <f>J9/$J$12</f>
        <v>0.28578024007386887</v>
      </c>
      <c r="M9" s="2"/>
    </row>
    <row r="10" spans="1:16" ht="15" customHeight="1" x14ac:dyDescent="0.25">
      <c r="A10" s="11" t="s">
        <v>15</v>
      </c>
      <c r="B10" s="12">
        <f>SUM(B11,B23)</f>
        <v>11535</v>
      </c>
      <c r="C10" s="12">
        <f>SUM(C11,C23)</f>
        <v>16053</v>
      </c>
      <c r="D10" s="12">
        <f t="shared" si="0"/>
        <v>27588</v>
      </c>
      <c r="E10" s="2" t="s">
        <v>16</v>
      </c>
      <c r="F10" s="2">
        <v>1474</v>
      </c>
      <c r="G10" s="2">
        <v>171</v>
      </c>
      <c r="H10" s="17">
        <v>803</v>
      </c>
      <c r="I10" s="18">
        <f>SUM(F10:H10)</f>
        <v>2448</v>
      </c>
      <c r="J10" s="2">
        <f>SUM(F10:G10)</f>
        <v>1645</v>
      </c>
      <c r="K10" s="19">
        <f>J10/$J$12</f>
        <v>0.37973222530009232</v>
      </c>
      <c r="M10" s="2"/>
    </row>
    <row r="11" spans="1:16" ht="15" customHeight="1" x14ac:dyDescent="0.25">
      <c r="A11" s="21" t="s">
        <v>17</v>
      </c>
      <c r="B11" s="12">
        <f>SUM(B12:B22)</f>
        <v>11535</v>
      </c>
      <c r="C11" s="12">
        <f>SUM(C12:C22)</f>
        <v>16045</v>
      </c>
      <c r="D11" s="12">
        <f t="shared" si="0"/>
        <v>27580</v>
      </c>
      <c r="E11" s="2" t="s">
        <v>18</v>
      </c>
      <c r="F11" s="2">
        <v>539</v>
      </c>
      <c r="G11" s="2">
        <v>171</v>
      </c>
      <c r="H11" s="17">
        <v>177</v>
      </c>
      <c r="I11" s="18">
        <f>SUM(F11:H11)</f>
        <v>887</v>
      </c>
      <c r="J11" s="2">
        <f>SUM(F11:G11)</f>
        <v>710</v>
      </c>
      <c r="K11" s="19">
        <f>J11/$J$12</f>
        <v>0.16389658356417358</v>
      </c>
      <c r="M11" s="2"/>
    </row>
    <row r="12" spans="1:16" ht="15" customHeight="1" x14ac:dyDescent="0.25">
      <c r="A12" s="22" t="s">
        <v>19</v>
      </c>
      <c r="B12" s="15">
        <v>5296</v>
      </c>
      <c r="C12" s="15">
        <v>6871</v>
      </c>
      <c r="D12" s="15">
        <f t="shared" ref="D12:D23" si="1">SUM(B12:C12)</f>
        <v>12167</v>
      </c>
      <c r="F12" s="2">
        <f>SUM(F8:F11)</f>
        <v>3310</v>
      </c>
      <c r="G12" s="2">
        <f>SUM(G8:G11)</f>
        <v>1022</v>
      </c>
      <c r="H12" s="2">
        <f>SUM(H8:H11)</f>
        <v>6454</v>
      </c>
      <c r="I12" s="18">
        <f>SUM(I8:I11)</f>
        <v>10786</v>
      </c>
      <c r="J12" s="2">
        <f>SUM(J8:J11)</f>
        <v>4332</v>
      </c>
      <c r="K12" s="23">
        <v>1</v>
      </c>
      <c r="M12" s="2"/>
    </row>
    <row r="13" spans="1:16" ht="15" customHeight="1" x14ac:dyDescent="0.25">
      <c r="A13" s="22" t="s">
        <v>20</v>
      </c>
      <c r="B13" s="15">
        <v>1920</v>
      </c>
      <c r="C13" s="15">
        <v>2159</v>
      </c>
      <c r="D13" s="15">
        <f t="shared" si="1"/>
        <v>4079</v>
      </c>
      <c r="E13" s="2" t="s">
        <v>12</v>
      </c>
      <c r="F13" s="24">
        <f>J8/$J$12</f>
        <v>0.1705909510618652</v>
      </c>
      <c r="G13" s="24">
        <f>G8/$G$12</f>
        <v>0.2172211350293542</v>
      </c>
      <c r="H13" s="24">
        <f>H8/$H$12</f>
        <v>2.1537031298419586E-2</v>
      </c>
      <c r="I13" s="24">
        <f>I8/$I$12</f>
        <v>8.1401817170406079E-2</v>
      </c>
      <c r="K13" s="19"/>
      <c r="M13" s="2">
        <f>17.1+28.6+38+16.4</f>
        <v>100.1</v>
      </c>
      <c r="N13" s="25"/>
      <c r="O13" s="25"/>
      <c r="P13" s="26"/>
    </row>
    <row r="14" spans="1:16" ht="15" customHeight="1" x14ac:dyDescent="0.25">
      <c r="A14" s="27" t="s">
        <v>21</v>
      </c>
      <c r="B14" s="28">
        <v>1336</v>
      </c>
      <c r="C14" s="28">
        <v>2687</v>
      </c>
      <c r="D14" s="15">
        <f t="shared" si="1"/>
        <v>4023</v>
      </c>
      <c r="E14" s="2" t="s">
        <v>14</v>
      </c>
      <c r="F14" s="29">
        <f>J9/$J$12</f>
        <v>0.28578024007386887</v>
      </c>
      <c r="G14" s="29">
        <f>G9/$G$12</f>
        <v>0.44814090019569469</v>
      </c>
      <c r="H14" s="29">
        <f>H9/$H$12</f>
        <v>0.82661915091416172</v>
      </c>
      <c r="I14" s="29">
        <f>I9/$I$12</f>
        <v>0.60940107546819955</v>
      </c>
      <c r="K14" s="30"/>
      <c r="M14" s="2"/>
      <c r="N14" s="25"/>
      <c r="O14" s="25"/>
      <c r="P14" s="25"/>
    </row>
    <row r="15" spans="1:16" ht="15" customHeight="1" x14ac:dyDescent="0.25">
      <c r="A15" s="22" t="s">
        <v>22</v>
      </c>
      <c r="B15" s="15">
        <v>690</v>
      </c>
      <c r="C15" s="15">
        <v>1405</v>
      </c>
      <c r="D15" s="15">
        <f t="shared" si="1"/>
        <v>2095</v>
      </c>
      <c r="E15" s="2" t="s">
        <v>16</v>
      </c>
      <c r="F15" s="29">
        <f>J10/$J$12</f>
        <v>0.37973222530009232</v>
      </c>
      <c r="G15" s="29">
        <f>G10/$G$12</f>
        <v>0.16731898238747553</v>
      </c>
      <c r="H15" s="29">
        <f>H10/$H$12</f>
        <v>0.12441896498295631</v>
      </c>
      <c r="I15" s="29">
        <f>I10/$I$12</f>
        <v>0.22696087520860375</v>
      </c>
      <c r="K15" s="30"/>
      <c r="M15" s="2"/>
      <c r="N15" s="25"/>
      <c r="O15" s="25"/>
      <c r="P15" s="25"/>
    </row>
    <row r="16" spans="1:16" ht="15" customHeight="1" x14ac:dyDescent="0.25">
      <c r="A16" s="22" t="s">
        <v>23</v>
      </c>
      <c r="B16" s="15">
        <v>449</v>
      </c>
      <c r="C16" s="15">
        <v>717</v>
      </c>
      <c r="D16" s="15">
        <f t="shared" si="1"/>
        <v>1166</v>
      </c>
      <c r="E16" s="2" t="s">
        <v>18</v>
      </c>
      <c r="F16" s="29">
        <f>J11/$J$12</f>
        <v>0.16389658356417358</v>
      </c>
      <c r="G16" s="29">
        <f>G11/$G$12</f>
        <v>0.16731898238747553</v>
      </c>
      <c r="H16" s="29">
        <f>H11/$H$12</f>
        <v>2.742485280446235E-2</v>
      </c>
      <c r="I16" s="29">
        <f>I11/$I$12</f>
        <v>8.2236232152790661E-2</v>
      </c>
      <c r="K16" s="30"/>
      <c r="M16" s="18"/>
      <c r="N16" s="25"/>
      <c r="O16" s="25"/>
      <c r="P16" s="25"/>
    </row>
    <row r="17" spans="1:16" ht="15" customHeight="1" x14ac:dyDescent="0.25">
      <c r="A17" s="22" t="s">
        <v>24</v>
      </c>
      <c r="B17" s="15">
        <v>376</v>
      </c>
      <c r="C17" s="15">
        <v>569</v>
      </c>
      <c r="D17" s="15">
        <f t="shared" si="1"/>
        <v>945</v>
      </c>
      <c r="E17" s="18"/>
      <c r="F17" s="31">
        <f>SUM(F13:F16)</f>
        <v>1</v>
      </c>
      <c r="G17" s="29">
        <f>G12/$G$12</f>
        <v>1</v>
      </c>
      <c r="H17" s="29">
        <f>H12/$H$12</f>
        <v>1</v>
      </c>
      <c r="I17" s="29">
        <f>I12/$I$12</f>
        <v>1</v>
      </c>
      <c r="M17" s="18"/>
      <c r="N17" s="25"/>
      <c r="O17" s="25"/>
      <c r="P17" s="25"/>
    </row>
    <row r="18" spans="1:16" ht="15" customHeight="1" x14ac:dyDescent="0.25">
      <c r="A18" s="27" t="s">
        <v>25</v>
      </c>
      <c r="B18" s="28">
        <v>401</v>
      </c>
      <c r="C18" s="28">
        <v>382</v>
      </c>
      <c r="D18" s="15">
        <f t="shared" si="1"/>
        <v>783</v>
      </c>
      <c r="J18" s="32"/>
      <c r="M18" s="18"/>
      <c r="N18" s="25"/>
      <c r="O18" s="25"/>
      <c r="P18" s="25"/>
    </row>
    <row r="19" spans="1:16" ht="15" customHeight="1" x14ac:dyDescent="0.25">
      <c r="A19" s="22" t="s">
        <v>26</v>
      </c>
      <c r="B19" s="15">
        <v>113</v>
      </c>
      <c r="C19" s="15">
        <v>190</v>
      </c>
      <c r="D19" s="15">
        <f t="shared" si="1"/>
        <v>303</v>
      </c>
      <c r="F19" s="16" t="s">
        <v>27</v>
      </c>
      <c r="G19" s="2" t="s">
        <v>28</v>
      </c>
      <c r="J19" s="32"/>
      <c r="M19" s="18"/>
      <c r="N19" s="25"/>
      <c r="O19" s="25"/>
      <c r="P19" s="25"/>
    </row>
    <row r="20" spans="1:16" ht="15" customHeight="1" x14ac:dyDescent="0.25">
      <c r="A20" s="22" t="s">
        <v>29</v>
      </c>
      <c r="B20" s="15">
        <v>83</v>
      </c>
      <c r="C20" s="15">
        <v>124</v>
      </c>
      <c r="D20" s="15">
        <f t="shared" si="1"/>
        <v>207</v>
      </c>
      <c r="F20" s="2" t="s">
        <v>12</v>
      </c>
      <c r="G20" s="2">
        <v>5666</v>
      </c>
      <c r="H20" s="30">
        <f>G20/$G$24</f>
        <v>0.20543872371283539</v>
      </c>
      <c r="J20" s="32"/>
      <c r="M20" s="18"/>
      <c r="N20" s="25"/>
      <c r="O20" s="25"/>
      <c r="P20" s="25"/>
    </row>
    <row r="21" spans="1:16" ht="15" customHeight="1" x14ac:dyDescent="0.25">
      <c r="A21" s="22" t="s">
        <v>30</v>
      </c>
      <c r="B21" s="15">
        <v>85</v>
      </c>
      <c r="C21" s="15">
        <v>87</v>
      </c>
      <c r="D21" s="15">
        <f t="shared" si="1"/>
        <v>172</v>
      </c>
      <c r="F21" s="2" t="s">
        <v>14</v>
      </c>
      <c r="G21" s="18">
        <v>9623</v>
      </c>
      <c r="H21" s="30">
        <f>G21/$G$24</f>
        <v>0.34891225525743291</v>
      </c>
      <c r="J21" s="32"/>
      <c r="M21" s="2"/>
    </row>
    <row r="22" spans="1:16" ht="15" customHeight="1" x14ac:dyDescent="0.25">
      <c r="A22" s="22" t="s">
        <v>31</v>
      </c>
      <c r="B22" s="28">
        <v>786</v>
      </c>
      <c r="C22" s="28">
        <v>854</v>
      </c>
      <c r="D22" s="15">
        <f t="shared" si="1"/>
        <v>1640</v>
      </c>
      <c r="F22" s="2" t="s">
        <v>16</v>
      </c>
      <c r="G22" s="18">
        <v>9757</v>
      </c>
      <c r="H22" s="30">
        <f>G22/$G$24</f>
        <v>0.35377084844089918</v>
      </c>
      <c r="J22" s="32"/>
      <c r="M22" s="18"/>
      <c r="N22" s="25"/>
      <c r="O22" s="25"/>
      <c r="P22" s="25"/>
    </row>
    <row r="23" spans="1:16" ht="15" customHeight="1" x14ac:dyDescent="0.25">
      <c r="A23" s="33" t="s">
        <v>32</v>
      </c>
      <c r="B23" s="34"/>
      <c r="C23" s="34">
        <v>8</v>
      </c>
      <c r="D23" s="12">
        <f t="shared" si="1"/>
        <v>8</v>
      </c>
      <c r="F23" s="2" t="s">
        <v>18</v>
      </c>
      <c r="G23" s="18">
        <v>2534</v>
      </c>
      <c r="H23" s="30">
        <f>G23/$G$24</f>
        <v>9.1878172588832491E-2</v>
      </c>
      <c r="J23" s="32"/>
      <c r="M23" s="18"/>
      <c r="N23" s="25"/>
      <c r="O23" s="25"/>
      <c r="P23" s="25"/>
    </row>
    <row r="24" spans="1:16" ht="9" customHeight="1" x14ac:dyDescent="0.25">
      <c r="A24" s="35"/>
      <c r="B24" s="15"/>
      <c r="C24" s="15"/>
      <c r="D24" s="15"/>
      <c r="F24" s="18"/>
      <c r="G24" s="2">
        <f>SUM(G20:G23)</f>
        <v>27580</v>
      </c>
      <c r="H24" s="30">
        <f>G24/$G$24</f>
        <v>1</v>
      </c>
      <c r="I24" s="32"/>
      <c r="J24" s="32"/>
      <c r="M24" s="36"/>
      <c r="N24" s="25"/>
      <c r="O24" s="25"/>
      <c r="P24" s="25"/>
    </row>
    <row r="25" spans="1:16" ht="15" customHeight="1" x14ac:dyDescent="0.25">
      <c r="A25" s="37" t="s">
        <v>33</v>
      </c>
      <c r="B25" s="38">
        <f>SUM(B6,B10)</f>
        <v>16542</v>
      </c>
      <c r="C25" s="38">
        <f>SUM(C6,C10)</f>
        <v>21832</v>
      </c>
      <c r="D25" s="38">
        <f>SUM(D6,D10)</f>
        <v>38374</v>
      </c>
      <c r="E25" s="18"/>
      <c r="F25" s="18"/>
      <c r="G25" s="18"/>
      <c r="H25" s="18"/>
      <c r="I25" s="39"/>
      <c r="J25" s="32"/>
    </row>
    <row r="26" spans="1:16" ht="15" customHeight="1" x14ac:dyDescent="0.25">
      <c r="H26" s="18"/>
      <c r="I26" s="32"/>
      <c r="J26" s="32"/>
    </row>
    <row r="28" spans="1:16" ht="12.75" customHeight="1" x14ac:dyDescent="0.25"/>
    <row r="29" spans="1:16" ht="12.75" customHeight="1" x14ac:dyDescent="0.25"/>
    <row r="30" spans="1:16" ht="12.75" customHeight="1" x14ac:dyDescent="0.25"/>
    <row r="33" spans="1:15" ht="12.75" customHeight="1" x14ac:dyDescent="0.25">
      <c r="A33" s="40"/>
      <c r="D33" s="36"/>
      <c r="E33" s="18"/>
    </row>
    <row r="34" spans="1:15" ht="12.75" customHeight="1" x14ac:dyDescent="0.25">
      <c r="A34" s="40"/>
    </row>
    <row r="35" spans="1:15" ht="12.75" customHeight="1" x14ac:dyDescent="0.25">
      <c r="O35" s="41"/>
    </row>
    <row r="36" spans="1:15" ht="12.75" customHeight="1" x14ac:dyDescent="0.25">
      <c r="B36" s="8"/>
      <c r="C36" s="8"/>
      <c r="D36" s="8"/>
      <c r="E36" s="42"/>
    </row>
    <row r="37" spans="1:15" x14ac:dyDescent="0.25">
      <c r="O37" s="41"/>
    </row>
    <row r="40" spans="1:15" ht="15" x14ac:dyDescent="0.25">
      <c r="A40" s="40"/>
    </row>
    <row r="41" spans="1:15" ht="15" x14ac:dyDescent="0.25">
      <c r="A41" s="40"/>
    </row>
    <row r="43" spans="1:15" ht="15" x14ac:dyDescent="0.25">
      <c r="A43" s="40"/>
    </row>
    <row r="44" spans="1:15" ht="15" x14ac:dyDescent="0.25">
      <c r="A44" s="40"/>
    </row>
    <row r="45" spans="1:15" ht="15" x14ac:dyDescent="0.25">
      <c r="A45" s="40"/>
    </row>
    <row r="51" spans="1:1" x14ac:dyDescent="0.25">
      <c r="A51" s="43" t="s">
        <v>34</v>
      </c>
    </row>
    <row r="52" spans="1:1" x14ac:dyDescent="0.25">
      <c r="A52" s="44" t="s">
        <v>35</v>
      </c>
    </row>
    <row r="54" spans="1:1" x14ac:dyDescent="0.25">
      <c r="A54" s="45" t="s">
        <v>36</v>
      </c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46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2025-04-23T20:52:19Z</dcterms:created>
  <dcterms:modified xsi:type="dcterms:W3CDTF">2025-04-23T20:52:37Z</dcterms:modified>
</cp:coreProperties>
</file>