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30" windowWidth="28515" windowHeight="11835"/>
  </bookViews>
  <sheets>
    <sheet name="Diplomad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39" i="1"/>
  <c r="D39" i="1"/>
  <c r="C39" i="1"/>
  <c r="B39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M25" i="1" s="1"/>
  <c r="L29" i="1"/>
  <c r="K29" i="1"/>
  <c r="K25" i="1" s="1"/>
  <c r="J29" i="1"/>
  <c r="I29" i="1"/>
  <c r="H29" i="1"/>
  <c r="G29" i="1"/>
  <c r="F29" i="1"/>
  <c r="F25" i="1" s="1"/>
  <c r="E29" i="1"/>
  <c r="E25" i="1" s="1"/>
  <c r="D29" i="1"/>
  <c r="D25" i="1" s="1"/>
  <c r="C29" i="1"/>
  <c r="C25" i="1" s="1"/>
  <c r="B29" i="1"/>
  <c r="B25" i="1" s="1"/>
  <c r="L25" i="1"/>
  <c r="J25" i="1"/>
  <c r="I25" i="1"/>
  <c r="H25" i="1"/>
  <c r="G25" i="1"/>
  <c r="M8" i="1"/>
  <c r="M72" i="1" s="1"/>
  <c r="L8" i="1"/>
  <c r="L72" i="1" s="1"/>
  <c r="K8" i="1"/>
  <c r="K72" i="1" s="1"/>
  <c r="J8" i="1"/>
  <c r="J72" i="1" s="1"/>
  <c r="I8" i="1"/>
  <c r="I72" i="1" s="1"/>
  <c r="H8" i="1"/>
  <c r="H72" i="1" s="1"/>
  <c r="G8" i="1"/>
  <c r="G72" i="1" s="1"/>
  <c r="F8" i="1"/>
  <c r="E8" i="1"/>
  <c r="E72" i="1" s="1"/>
  <c r="D8" i="1"/>
  <c r="D72" i="1" s="1"/>
  <c r="C8" i="1"/>
  <c r="C72" i="1" s="1"/>
  <c r="B8" i="1"/>
  <c r="B72" i="1" s="1"/>
  <c r="F72" i="1" l="1"/>
</calcChain>
</file>

<file path=xl/sharedStrings.xml><?xml version="1.0" encoding="utf-8"?>
<sst xmlns="http://schemas.openxmlformats.org/spreadsheetml/2006/main" count="83" uniqueCount="74">
  <si>
    <t>UNAM. EDUCACIÓN CONTINUA</t>
  </si>
  <si>
    <t>DIPLOMADOS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</si>
  <si>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</si>
  <si>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</si>
  <si>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</si>
  <si>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</si>
  <si>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</si>
  <si>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</si>
  <si>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</si>
  <si>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</si>
  <si>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</si>
  <si>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</si>
  <si>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</si>
  <si>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</si>
  <si>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</si>
  <si>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</si>
  <si>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</si>
  <si>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</si>
  <si>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</si>
  <si>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</si>
  <si>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</si>
  <si>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</si>
  <si>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</si>
  <si>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</si>
  <si>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</si>
  <si>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</si>
  <si>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</si>
  <si>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</si>
  <si>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Cuautitlán</t>
  </si>
  <si>
    <t>Facultad de Estudios Superiores Iztacala</t>
  </si>
  <si>
    <t>Facultad de Estudios Superiores Zaragoza</t>
  </si>
  <si>
    <t>ESCUELAS</t>
  </si>
  <si>
    <t>Escuela Nacional de Estudios Superiores Juriquilla</t>
  </si>
  <si>
    <t>Escuela Nacional de Estudios Superiores León - Extensión San Miguel de Allende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</si>
  <si>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</si>
  <si>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</si>
  <si>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</si>
  <si>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de Ciencias Forenses</t>
  </si>
  <si>
    <t>Escuela Nacional de Lenguas, Lingüística y Traducción</t>
  </si>
  <si>
    <t>Escuela Nacional de Trabajo Social</t>
  </si>
  <si>
    <t>OTRAS ENTIDADES</t>
  </si>
  <si>
    <t>Centro de Enseñanza para Extranjeros</t>
  </si>
  <si>
    <t>Centro de Investigaciones en Geografía Ambiental</t>
  </si>
  <si>
    <t>Centro de Investigaciones Interdisciplinarias en Ciencias y Humanidades</t>
  </si>
  <si>
    <t>Centro de Investigaciones Multidisciplinarias sobre Chiapas y la Frontera Sur</t>
  </si>
  <si>
    <t>Centro de Investigaciones y Estudios de Género</t>
  </si>
  <si>
    <t>Centro Regional de Investigaciones Multidisciplinarias</t>
  </si>
  <si>
    <t>Coordinación General de Estudios de Posgrado</t>
  </si>
  <si>
    <t>Dirección de Literatura y Fomento a la Lectura</t>
  </si>
  <si>
    <t>Dirección General de Bibliotecas y Servicios Digitales de Información</t>
  </si>
  <si>
    <t>Dirección General de Cómputo y de Tecnologías de Información y Comunicación</t>
  </si>
  <si>
    <t>Dirección General de Divulgación de la Ciencia</t>
  </si>
  <si>
    <t>Dirección General de Divulgación de las Humanidades</t>
  </si>
  <si>
    <t>Dirección General de Publicaciones y Fomento Editorial</t>
  </si>
  <si>
    <t>Dirección General del Deporte Universitario</t>
  </si>
  <si>
    <t>Instituto de Ciencias Aplicadas y Tecnología</t>
  </si>
  <si>
    <t>Instituto de Biotecnología</t>
  </si>
  <si>
    <t>Instituto de Geofísica</t>
  </si>
  <si>
    <t>Instituto de Geografía</t>
  </si>
  <si>
    <t>Instituto de Geología</t>
  </si>
  <si>
    <t>Instituto de Investigaciones Históricas</t>
  </si>
  <si>
    <t>Instituto de Investigaciones Bibliográficas</t>
  </si>
  <si>
    <t>Instituto de Investigaciones Filológicas</t>
  </si>
  <si>
    <t>Instituto de Investigaciones Filosóficas</t>
  </si>
  <si>
    <t>Instituto de Investigaciones Jurídicas</t>
  </si>
  <si>
    <t>Instituto de Investigaciones Sociales</t>
  </si>
  <si>
    <t>Programa Universitario de Alimentación Sostenible</t>
  </si>
  <si>
    <t>Programa Universitario de Investigación en Salud</t>
  </si>
  <si>
    <t>Unidad Académica de Estudios Regionales</t>
  </si>
  <si>
    <t>Unidad de Investigación sobre Representaciones Culturales y Sociales</t>
  </si>
  <si>
    <t>Programa Universitario de Bioética</t>
  </si>
  <si>
    <t>Programa Universitario de Estudios sobre Asia y África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</si>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</sst>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1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11" fillId="30" borderId="0" xfId="1" applyFont="1" applyFill="1" applyAlignment="1">
      <alignment horizontal="left" vertical="center"/>
    </xf>
    <xf numFmtId="0" fontId="11" fillId="30" borderId="0" xfId="1" applyFont="1" applyFill="1" applyAlignment="1">
      <alignment horizontal="center" vertical="center"/>
    </xf>
    <xf numFmtId="0" fontId="12" fillId="0" borderId="0" xfId="1" applyFont="1"/>
    <xf numFmtId="0" fontId="11" fillId="0" borderId="0" xfId="1" applyFont="1" applyAlignment="1">
      <alignment horizontal="left" vertical="center"/>
    </xf>
    <xf numFmtId="0" fontId="15" fillId="0" borderId="0" xfId="1" applyFont="1" applyAlignment="1">
      <alignment horizontal="left" vertical="top"/>
    </xf>
    <xf numFmtId="3" fontId="15" fillId="0" borderId="0" xfId="1" applyNumberFormat="1" applyFont="1" applyAlignment="1">
      <alignment vertical="top" wrapText="1"/>
    </xf>
    <xf numFmtId="0" fontId="14" fillId="0" borderId="0" xfId="1" applyFont="1"/>
    <xf numFmtId="3" fontId="8" fillId="30" borderId="0" xfId="1" applyNumberFormat="1" applyFont="1" applyFill="1" applyAlignment="1">
      <alignment horizontal="right" vertical="center"/>
    </xf>
    <xf numFmtId="0" fontId="1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3" fillId="0" borderId="0" xfId="1" applyFont="1" applyFill="1" applyAlignment="1">
      <alignment vertical="top"/>
    </xf>
    <xf numFmtId="3" fontId="13" fillId="0" borderId="0" xfId="1" applyNumberFormat="1" applyFont="1" applyFill="1" applyAlignment="1">
      <alignment vertical="top" wrapText="1"/>
    </xf>
    <xf numFmtId="0" fontId="14" fillId="0" borderId="0" xfId="1" applyFont="1" applyFill="1"/>
    <xf numFmtId="0" fontId="1" fillId="0" borderId="0" xfId="1" applyFill="1"/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ldine\Downloads\Informes%202\Informe_compi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ado 2024"/>
      <sheetName val="Concentrado estadístico"/>
      <sheetName val="Compilado sin sexo"/>
      <sheetName val="Hoja3"/>
      <sheetName val="Videoconferencia"/>
      <sheetName val="Taller"/>
      <sheetName val="Simposio"/>
      <sheetName val="Sesión Académica"/>
      <sheetName val="Seminario"/>
      <sheetName val="Panel de expertos"/>
      <sheetName val="Módulo"/>
      <sheetName val="Mesa redonda"/>
      <sheetName val="Jornada"/>
      <sheetName val="Foro"/>
      <sheetName val="Diplomado"/>
      <sheetName val="Congreso"/>
      <sheetName val="Conferencia"/>
      <sheetName val="Coloquio"/>
      <sheetName val="Cur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Centro de Enseñanza para Extranjeros</v>
          </cell>
          <cell r="B3">
            <v>1</v>
          </cell>
          <cell r="C3">
            <v>3</v>
          </cell>
          <cell r="D3">
            <v>4</v>
          </cell>
          <cell r="E3">
            <v>62</v>
          </cell>
          <cell r="F3">
            <v>6</v>
          </cell>
          <cell r="G3">
            <v>68</v>
          </cell>
          <cell r="H3">
            <v>160</v>
          </cell>
          <cell r="I3">
            <v>520</v>
          </cell>
          <cell r="J3">
            <v>680</v>
          </cell>
          <cell r="K3">
            <v>19</v>
          </cell>
          <cell r="L3">
            <v>1</v>
          </cell>
          <cell r="M3">
            <v>20</v>
          </cell>
        </row>
        <row r="4">
          <cell r="A4" t="str">
            <v>Centro de Investigaciones en Geografía Ambiental</v>
          </cell>
          <cell r="B4">
            <v>1</v>
          </cell>
          <cell r="C4">
            <v>0</v>
          </cell>
          <cell r="D4">
            <v>1</v>
          </cell>
          <cell r="E4">
            <v>11</v>
          </cell>
          <cell r="F4">
            <v>0</v>
          </cell>
          <cell r="G4">
            <v>11</v>
          </cell>
          <cell r="H4">
            <v>166</v>
          </cell>
          <cell r="I4">
            <v>0</v>
          </cell>
          <cell r="J4">
            <v>166</v>
          </cell>
          <cell r="K4">
            <v>7</v>
          </cell>
          <cell r="L4">
            <v>0</v>
          </cell>
          <cell r="M4">
            <v>7</v>
          </cell>
        </row>
        <row r="5">
          <cell r="A5" t="str">
            <v>Centro de Investigaciones Interdisciplinarias en Ciencias y Humanidades</v>
          </cell>
          <cell r="B5">
            <v>5</v>
          </cell>
          <cell r="C5">
            <v>1</v>
          </cell>
          <cell r="D5">
            <v>6</v>
          </cell>
          <cell r="E5">
            <v>138</v>
          </cell>
          <cell r="F5">
            <v>3</v>
          </cell>
          <cell r="G5">
            <v>141</v>
          </cell>
          <cell r="H5">
            <v>690</v>
          </cell>
          <cell r="I5">
            <v>160</v>
          </cell>
          <cell r="J5">
            <v>850</v>
          </cell>
          <cell r="K5">
            <v>147</v>
          </cell>
          <cell r="L5">
            <v>13</v>
          </cell>
          <cell r="M5">
            <v>160</v>
          </cell>
        </row>
        <row r="6">
          <cell r="A6" t="str">
            <v>Centro de Investigaciones Multidisciplinarias sobre Chiapas y la Frontera Sur</v>
          </cell>
          <cell r="B6">
            <v>1</v>
          </cell>
          <cell r="C6">
            <v>0</v>
          </cell>
          <cell r="D6">
            <v>1</v>
          </cell>
          <cell r="E6">
            <v>21</v>
          </cell>
          <cell r="F6">
            <v>4</v>
          </cell>
          <cell r="G6">
            <v>25</v>
          </cell>
          <cell r="H6">
            <v>120</v>
          </cell>
          <cell r="I6">
            <v>0</v>
          </cell>
          <cell r="J6">
            <v>120</v>
          </cell>
          <cell r="K6">
            <v>7</v>
          </cell>
          <cell r="L6">
            <v>1</v>
          </cell>
          <cell r="M6">
            <v>8</v>
          </cell>
        </row>
        <row r="7">
          <cell r="A7" t="str">
            <v>Centro de Investigaciones y Estudios de Género</v>
          </cell>
          <cell r="B7">
            <v>7</v>
          </cell>
          <cell r="C7">
            <v>0</v>
          </cell>
          <cell r="D7">
            <v>7</v>
          </cell>
          <cell r="E7">
            <v>252</v>
          </cell>
          <cell r="F7">
            <v>7</v>
          </cell>
          <cell r="G7">
            <v>259</v>
          </cell>
          <cell r="H7">
            <v>1480</v>
          </cell>
          <cell r="I7">
            <v>0</v>
          </cell>
          <cell r="J7">
            <v>1480</v>
          </cell>
          <cell r="K7">
            <v>53</v>
          </cell>
          <cell r="L7">
            <v>0</v>
          </cell>
          <cell r="M7">
            <v>53</v>
          </cell>
        </row>
        <row r="8">
          <cell r="A8" t="str">
            <v>Centro Regional de Investigaciones Multidisciplinarias</v>
          </cell>
          <cell r="B8">
            <v>1</v>
          </cell>
          <cell r="C8">
            <v>0</v>
          </cell>
          <cell r="D8">
            <v>1</v>
          </cell>
          <cell r="E8">
            <v>93</v>
          </cell>
          <cell r="F8">
            <v>0</v>
          </cell>
          <cell r="G8">
            <v>93</v>
          </cell>
          <cell r="H8">
            <v>120</v>
          </cell>
          <cell r="I8">
            <v>0</v>
          </cell>
          <cell r="J8">
            <v>120</v>
          </cell>
          <cell r="K8">
            <v>10</v>
          </cell>
          <cell r="L8">
            <v>0</v>
          </cell>
          <cell r="M8">
            <v>10</v>
          </cell>
        </row>
        <row r="9">
          <cell r="A9" t="str">
            <v>Coordinación General de Estudios de Posgrado</v>
          </cell>
          <cell r="B9">
            <v>5</v>
          </cell>
          <cell r="C9">
            <v>0</v>
          </cell>
          <cell r="D9">
            <v>5</v>
          </cell>
          <cell r="E9">
            <v>96</v>
          </cell>
          <cell r="F9">
            <v>7</v>
          </cell>
          <cell r="G9">
            <v>103</v>
          </cell>
          <cell r="H9">
            <v>698</v>
          </cell>
          <cell r="I9">
            <v>0</v>
          </cell>
          <cell r="J9">
            <v>698</v>
          </cell>
          <cell r="K9">
            <v>62</v>
          </cell>
          <cell r="L9">
            <v>3</v>
          </cell>
          <cell r="M9">
            <v>65</v>
          </cell>
        </row>
        <row r="10">
          <cell r="A10" t="str">
            <v>Dirección de Literatura y Fomento a la Lectura</v>
          </cell>
          <cell r="B10">
            <v>1</v>
          </cell>
          <cell r="C10">
            <v>2</v>
          </cell>
          <cell r="D10">
            <v>3</v>
          </cell>
          <cell r="E10">
            <v>64</v>
          </cell>
          <cell r="F10">
            <v>24</v>
          </cell>
          <cell r="G10">
            <v>88</v>
          </cell>
          <cell r="H10">
            <v>174</v>
          </cell>
          <cell r="I10">
            <v>160</v>
          </cell>
          <cell r="J10">
            <v>334</v>
          </cell>
          <cell r="K10">
            <v>56</v>
          </cell>
          <cell r="L10">
            <v>11</v>
          </cell>
          <cell r="M10">
            <v>67</v>
          </cell>
        </row>
        <row r="11">
          <cell r="A11" t="str">
            <v>Dirección General de Bibliotecas y Servicios Digitales de Información</v>
          </cell>
          <cell r="B11">
            <v>1</v>
          </cell>
          <cell r="C11">
            <v>0</v>
          </cell>
          <cell r="D11">
            <v>1</v>
          </cell>
          <cell r="E11">
            <v>9</v>
          </cell>
          <cell r="F11">
            <v>0</v>
          </cell>
          <cell r="G11">
            <v>9</v>
          </cell>
          <cell r="H11">
            <v>120</v>
          </cell>
          <cell r="I11">
            <v>0</v>
          </cell>
          <cell r="J11">
            <v>120</v>
          </cell>
          <cell r="K11">
            <v>6</v>
          </cell>
          <cell r="L11">
            <v>0</v>
          </cell>
          <cell r="M11">
            <v>6</v>
          </cell>
        </row>
        <row r="12">
          <cell r="A12" t="str">
            <v>Dirección General de Cómputo y de Tecnologías de Información y Comunicación</v>
          </cell>
          <cell r="B12">
            <v>24</v>
          </cell>
          <cell r="C12">
            <v>0</v>
          </cell>
          <cell r="D12">
            <v>24</v>
          </cell>
          <cell r="E12">
            <v>503</v>
          </cell>
          <cell r="F12">
            <v>2</v>
          </cell>
          <cell r="G12">
            <v>505</v>
          </cell>
          <cell r="H12">
            <v>4430</v>
          </cell>
          <cell r="I12">
            <v>0</v>
          </cell>
          <cell r="J12">
            <v>4430</v>
          </cell>
          <cell r="K12">
            <v>206</v>
          </cell>
          <cell r="L12">
            <v>2</v>
          </cell>
          <cell r="M12">
            <v>208</v>
          </cell>
        </row>
        <row r="13">
          <cell r="A13" t="str">
            <v>Dirección General de Divulgación de la Ciencia</v>
          </cell>
          <cell r="B13">
            <v>1</v>
          </cell>
          <cell r="C13">
            <v>0</v>
          </cell>
          <cell r="D13">
            <v>1</v>
          </cell>
          <cell r="E13">
            <v>21</v>
          </cell>
          <cell r="F13">
            <v>0</v>
          </cell>
          <cell r="G13">
            <v>21</v>
          </cell>
          <cell r="H13">
            <v>120</v>
          </cell>
          <cell r="I13">
            <v>0</v>
          </cell>
          <cell r="J13">
            <v>120</v>
          </cell>
          <cell r="K13">
            <v>9</v>
          </cell>
          <cell r="L13">
            <v>0</v>
          </cell>
          <cell r="M13">
            <v>9</v>
          </cell>
        </row>
        <row r="14">
          <cell r="A14" t="str">
            <v>Dirección General de Divulgación de las Humanidades</v>
          </cell>
          <cell r="B14">
            <v>1</v>
          </cell>
          <cell r="C14">
            <v>0</v>
          </cell>
          <cell r="D14">
            <v>1</v>
          </cell>
          <cell r="E14">
            <v>29</v>
          </cell>
          <cell r="F14">
            <v>0</v>
          </cell>
          <cell r="G14">
            <v>29</v>
          </cell>
          <cell r="H14">
            <v>133</v>
          </cell>
          <cell r="I14">
            <v>0</v>
          </cell>
          <cell r="J14">
            <v>133</v>
          </cell>
          <cell r="K14">
            <v>20</v>
          </cell>
          <cell r="L14">
            <v>0</v>
          </cell>
          <cell r="M14">
            <v>20</v>
          </cell>
        </row>
        <row r="15">
          <cell r="A15" t="str">
            <v>Dirección General de Publicaciones y Fomento Editorial</v>
          </cell>
          <cell r="B15">
            <v>1</v>
          </cell>
          <cell r="C15">
            <v>0</v>
          </cell>
          <cell r="D15">
            <v>1</v>
          </cell>
          <cell r="E15">
            <v>35</v>
          </cell>
          <cell r="F15">
            <v>6</v>
          </cell>
          <cell r="G15">
            <v>41</v>
          </cell>
          <cell r="H15">
            <v>147</v>
          </cell>
          <cell r="I15">
            <v>0</v>
          </cell>
          <cell r="J15">
            <v>147</v>
          </cell>
          <cell r="K15">
            <v>15</v>
          </cell>
          <cell r="L15">
            <v>7</v>
          </cell>
          <cell r="M15">
            <v>22</v>
          </cell>
        </row>
        <row r="16">
          <cell r="A16" t="str">
            <v>Dirección General del Deporte Universitario</v>
          </cell>
          <cell r="B16">
            <v>3</v>
          </cell>
          <cell r="C16">
            <v>0</v>
          </cell>
          <cell r="D16">
            <v>3</v>
          </cell>
          <cell r="E16">
            <v>53</v>
          </cell>
          <cell r="F16">
            <v>0</v>
          </cell>
          <cell r="G16">
            <v>53</v>
          </cell>
          <cell r="H16">
            <v>516</v>
          </cell>
          <cell r="I16">
            <v>0</v>
          </cell>
          <cell r="J16">
            <v>516</v>
          </cell>
          <cell r="K16">
            <v>14</v>
          </cell>
          <cell r="L16">
            <v>0</v>
          </cell>
          <cell r="M16">
            <v>14</v>
          </cell>
        </row>
        <row r="17">
          <cell r="A17" t="str">
            <v>Escuela Nacional de Estudios Superiores León - Extensión San Miguel de Allende</v>
          </cell>
          <cell r="B17">
            <v>1</v>
          </cell>
          <cell r="C17">
            <v>5</v>
          </cell>
          <cell r="D17">
            <v>6</v>
          </cell>
          <cell r="E17">
            <v>121</v>
          </cell>
          <cell r="F17">
            <v>2</v>
          </cell>
          <cell r="G17">
            <v>123</v>
          </cell>
          <cell r="H17">
            <v>80</v>
          </cell>
          <cell r="I17">
            <v>605</v>
          </cell>
          <cell r="J17">
            <v>685</v>
          </cell>
          <cell r="K17">
            <v>35</v>
          </cell>
          <cell r="L17">
            <v>0</v>
          </cell>
          <cell r="M17">
            <v>35</v>
          </cell>
        </row>
        <row r="18">
          <cell r="A18" t="str">
            <v>Escuela Nacional de Ciencias Forenses</v>
          </cell>
          <cell r="B18">
            <v>3</v>
          </cell>
          <cell r="C18">
            <v>0</v>
          </cell>
          <cell r="D18">
            <v>3</v>
          </cell>
          <cell r="E18">
            <v>127</v>
          </cell>
          <cell r="F18">
            <v>0</v>
          </cell>
          <cell r="G18">
            <v>127</v>
          </cell>
          <cell r="H18">
            <v>470</v>
          </cell>
          <cell r="I18">
            <v>20</v>
          </cell>
          <cell r="J18">
            <v>490</v>
          </cell>
          <cell r="K18">
            <v>28</v>
          </cell>
          <cell r="L18">
            <v>5</v>
          </cell>
          <cell r="M18">
            <v>33</v>
          </cell>
        </row>
        <row r="19">
          <cell r="A19" t="str">
            <v>Escuela Nacional de Estudios Superiores Juriquilla</v>
          </cell>
          <cell r="B19">
            <v>3</v>
          </cell>
          <cell r="C19">
            <v>0</v>
          </cell>
          <cell r="D19">
            <v>3</v>
          </cell>
          <cell r="E19">
            <v>64</v>
          </cell>
          <cell r="F19">
            <v>0</v>
          </cell>
          <cell r="G19">
            <v>64</v>
          </cell>
          <cell r="H19">
            <v>500</v>
          </cell>
          <cell r="I19">
            <v>0</v>
          </cell>
          <cell r="J19">
            <v>500</v>
          </cell>
          <cell r="K19">
            <v>8</v>
          </cell>
          <cell r="L19">
            <v>0</v>
          </cell>
          <cell r="M19">
            <v>8</v>
          </cell>
        </row>
        <row r="20">
          <cell r="A20" t="str">
            <v>Escuela Nacional de Estudios Superiores, Unidad León</v>
          </cell>
          <cell r="B20">
            <v>15</v>
          </cell>
          <cell r="C20">
            <v>1</v>
          </cell>
          <cell r="D20">
            <v>16</v>
          </cell>
          <cell r="E20">
            <v>419</v>
          </cell>
          <cell r="F20">
            <v>0</v>
          </cell>
          <cell r="G20">
            <v>419</v>
          </cell>
          <cell r="H20">
            <v>2740</v>
          </cell>
          <cell r="I20">
            <v>120</v>
          </cell>
          <cell r="J20">
            <v>2860</v>
          </cell>
          <cell r="K20">
            <v>179</v>
          </cell>
          <cell r="L20">
            <v>13</v>
          </cell>
          <cell r="M20">
            <v>192</v>
          </cell>
        </row>
        <row r="21">
          <cell r="A21" t="str">
            <v>Escuela Nacional de Estudios Superiores, Unidad Mérida</v>
          </cell>
          <cell r="B21">
            <v>0</v>
          </cell>
          <cell r="C21">
            <v>2</v>
          </cell>
          <cell r="D21">
            <v>2</v>
          </cell>
          <cell r="E21">
            <v>22</v>
          </cell>
          <cell r="F21">
            <v>0</v>
          </cell>
          <cell r="G21">
            <v>22</v>
          </cell>
          <cell r="H21">
            <v>418</v>
          </cell>
          <cell r="I21">
            <v>62</v>
          </cell>
          <cell r="J21">
            <v>480</v>
          </cell>
          <cell r="K21">
            <v>22</v>
          </cell>
          <cell r="L21">
            <v>13</v>
          </cell>
          <cell r="M21">
            <v>35</v>
          </cell>
        </row>
        <row r="22">
          <cell r="A22" t="str">
            <v>Escuela Nacional de Estudios Superiores, Unidad Morelia</v>
          </cell>
          <cell r="B22">
            <v>1</v>
          </cell>
          <cell r="C22">
            <v>0</v>
          </cell>
          <cell r="D22">
            <v>1</v>
          </cell>
          <cell r="E22">
            <v>9</v>
          </cell>
          <cell r="F22">
            <v>0</v>
          </cell>
          <cell r="G22">
            <v>9</v>
          </cell>
          <cell r="H22">
            <v>240</v>
          </cell>
          <cell r="I22">
            <v>0</v>
          </cell>
          <cell r="J22">
            <v>240</v>
          </cell>
          <cell r="K22">
            <v>24</v>
          </cell>
          <cell r="L22">
            <v>0</v>
          </cell>
          <cell r="M22">
            <v>24</v>
          </cell>
        </row>
        <row r="23">
          <cell r="A23" t="str">
            <v>Escuela Nacional de Lenguas, Lingüística y Traducción</v>
          </cell>
          <cell r="B23">
            <v>4</v>
          </cell>
          <cell r="C23">
            <v>0</v>
          </cell>
          <cell r="D23">
            <v>4</v>
          </cell>
          <cell r="E23">
            <v>50</v>
          </cell>
          <cell r="F23">
            <v>0</v>
          </cell>
          <cell r="G23">
            <v>50</v>
          </cell>
          <cell r="H23">
            <v>1286</v>
          </cell>
          <cell r="I23">
            <v>0</v>
          </cell>
          <cell r="J23">
            <v>1286</v>
          </cell>
          <cell r="K23">
            <v>39</v>
          </cell>
          <cell r="L23">
            <v>0</v>
          </cell>
          <cell r="M23">
            <v>39</v>
          </cell>
        </row>
        <row r="24">
          <cell r="A24" t="str">
            <v>Escuela Nacional de Trabajo Social</v>
          </cell>
          <cell r="B24">
            <v>15</v>
          </cell>
          <cell r="C24">
            <v>0</v>
          </cell>
          <cell r="D24">
            <v>15</v>
          </cell>
          <cell r="E24">
            <v>260</v>
          </cell>
          <cell r="F24">
            <v>0</v>
          </cell>
          <cell r="G24">
            <v>260</v>
          </cell>
          <cell r="H24">
            <v>3390</v>
          </cell>
          <cell r="I24">
            <v>0</v>
          </cell>
          <cell r="J24">
            <v>3390</v>
          </cell>
          <cell r="K24">
            <v>108</v>
          </cell>
          <cell r="L24">
            <v>0</v>
          </cell>
          <cell r="M24">
            <v>108</v>
          </cell>
        </row>
        <row r="25">
          <cell r="A25" t="str">
            <v>Facultad de Arquitectura</v>
          </cell>
          <cell r="B25">
            <v>20</v>
          </cell>
          <cell r="C25">
            <v>7</v>
          </cell>
          <cell r="D25">
            <v>27</v>
          </cell>
          <cell r="E25">
            <v>656</v>
          </cell>
          <cell r="F25">
            <v>22</v>
          </cell>
          <cell r="G25">
            <v>678</v>
          </cell>
          <cell r="H25">
            <v>3761</v>
          </cell>
          <cell r="I25">
            <v>0</v>
          </cell>
          <cell r="J25">
            <v>3761</v>
          </cell>
          <cell r="K25">
            <v>388</v>
          </cell>
          <cell r="L25">
            <v>62</v>
          </cell>
          <cell r="M25">
            <v>450</v>
          </cell>
        </row>
        <row r="26">
          <cell r="A26" t="str">
            <v>Facultad de Artes y Diseño</v>
          </cell>
          <cell r="B26">
            <v>44</v>
          </cell>
          <cell r="C26">
            <v>0</v>
          </cell>
          <cell r="D26">
            <v>44</v>
          </cell>
          <cell r="E26">
            <v>1129</v>
          </cell>
          <cell r="F26">
            <v>0</v>
          </cell>
          <cell r="G26">
            <v>1129</v>
          </cell>
          <cell r="H26">
            <v>10560</v>
          </cell>
          <cell r="I26">
            <v>0</v>
          </cell>
          <cell r="J26">
            <v>10560</v>
          </cell>
          <cell r="K26">
            <v>50</v>
          </cell>
          <cell r="L26">
            <v>0</v>
          </cell>
          <cell r="M26">
            <v>50</v>
          </cell>
        </row>
        <row r="27">
          <cell r="A27" t="str">
            <v>Facultad de Ciencias Políticas y Sociales</v>
          </cell>
          <cell r="B27">
            <v>17</v>
          </cell>
          <cell r="C27">
            <v>0</v>
          </cell>
          <cell r="D27">
            <v>17</v>
          </cell>
          <cell r="E27">
            <v>802</v>
          </cell>
          <cell r="F27">
            <v>0</v>
          </cell>
          <cell r="G27">
            <v>802</v>
          </cell>
          <cell r="H27">
            <v>3380</v>
          </cell>
          <cell r="I27">
            <v>0</v>
          </cell>
          <cell r="J27">
            <v>3380</v>
          </cell>
          <cell r="K27">
            <v>232</v>
          </cell>
          <cell r="L27">
            <v>0</v>
          </cell>
          <cell r="M27">
            <v>232</v>
          </cell>
        </row>
        <row r="28">
          <cell r="A28" t="str">
            <v>Facultad de Contaduría y Administración</v>
          </cell>
          <cell r="B28">
            <v>18</v>
          </cell>
          <cell r="C28">
            <v>0</v>
          </cell>
          <cell r="D28">
            <v>18</v>
          </cell>
          <cell r="E28">
            <v>219</v>
          </cell>
          <cell r="F28">
            <v>0</v>
          </cell>
          <cell r="G28">
            <v>219</v>
          </cell>
          <cell r="H28">
            <v>1787</v>
          </cell>
          <cell r="I28">
            <v>0</v>
          </cell>
          <cell r="J28">
            <v>1787</v>
          </cell>
          <cell r="K28">
            <v>81</v>
          </cell>
          <cell r="L28">
            <v>0</v>
          </cell>
          <cell r="M28">
            <v>81</v>
          </cell>
        </row>
        <row r="29">
          <cell r="A29" t="str">
            <v>Facultad de Derecho</v>
          </cell>
          <cell r="B29">
            <v>16</v>
          </cell>
          <cell r="C29">
            <v>0</v>
          </cell>
          <cell r="D29">
            <v>16</v>
          </cell>
          <cell r="E29">
            <v>1420</v>
          </cell>
          <cell r="F29">
            <v>0</v>
          </cell>
          <cell r="G29">
            <v>1420</v>
          </cell>
          <cell r="H29">
            <v>4000</v>
          </cell>
          <cell r="I29">
            <v>0</v>
          </cell>
          <cell r="J29">
            <v>4000</v>
          </cell>
          <cell r="K29">
            <v>172</v>
          </cell>
          <cell r="L29">
            <v>8</v>
          </cell>
          <cell r="M29">
            <v>180</v>
          </cell>
        </row>
        <row r="30">
          <cell r="A30" t="str">
            <v>Facultad de Economía</v>
          </cell>
          <cell r="B30">
            <v>11</v>
          </cell>
          <cell r="C30">
            <v>0</v>
          </cell>
          <cell r="D30">
            <v>11</v>
          </cell>
          <cell r="E30">
            <v>296</v>
          </cell>
          <cell r="F30">
            <v>0</v>
          </cell>
          <cell r="G30">
            <v>296</v>
          </cell>
          <cell r="H30">
            <v>1081</v>
          </cell>
          <cell r="I30">
            <v>0</v>
          </cell>
          <cell r="J30">
            <v>1081</v>
          </cell>
          <cell r="K30">
            <v>41</v>
          </cell>
          <cell r="L30">
            <v>0</v>
          </cell>
          <cell r="M30">
            <v>41</v>
          </cell>
        </row>
        <row r="31">
          <cell r="A31" t="str">
            <v>Facultad de Enfermería y Obstetricia</v>
          </cell>
          <cell r="B31">
            <v>30</v>
          </cell>
          <cell r="C31">
            <v>0</v>
          </cell>
          <cell r="D31">
            <v>30</v>
          </cell>
          <cell r="E31">
            <v>1436</v>
          </cell>
          <cell r="F31">
            <v>0</v>
          </cell>
          <cell r="G31">
            <v>1436</v>
          </cell>
          <cell r="H31">
            <v>3817</v>
          </cell>
          <cell r="I31">
            <v>0</v>
          </cell>
          <cell r="J31">
            <v>3817</v>
          </cell>
          <cell r="K31">
            <v>167</v>
          </cell>
          <cell r="L31">
            <v>0</v>
          </cell>
          <cell r="M31">
            <v>167</v>
          </cell>
        </row>
        <row r="32">
          <cell r="A32" t="str">
            <v>Facultad de Estudios Superiores Acatlán</v>
          </cell>
          <cell r="B32">
            <v>100</v>
          </cell>
          <cell r="C32">
            <v>1</v>
          </cell>
          <cell r="D32">
            <v>101</v>
          </cell>
          <cell r="E32">
            <v>2068</v>
          </cell>
          <cell r="F32">
            <v>9</v>
          </cell>
          <cell r="G32">
            <v>2077</v>
          </cell>
          <cell r="H32">
            <v>24360</v>
          </cell>
          <cell r="I32">
            <v>120</v>
          </cell>
          <cell r="J32">
            <v>24480</v>
          </cell>
          <cell r="K32">
            <v>510</v>
          </cell>
          <cell r="L32">
            <v>4</v>
          </cell>
          <cell r="M32">
            <v>514</v>
          </cell>
        </row>
        <row r="33">
          <cell r="A33" t="str">
            <v>Facultad de Estudios Superiores Cuautitlán</v>
          </cell>
          <cell r="B33">
            <v>63</v>
          </cell>
          <cell r="C33">
            <v>0</v>
          </cell>
          <cell r="D33">
            <v>63</v>
          </cell>
          <cell r="E33">
            <v>1582</v>
          </cell>
          <cell r="F33">
            <v>0</v>
          </cell>
          <cell r="G33">
            <v>1582</v>
          </cell>
          <cell r="H33">
            <v>14752</v>
          </cell>
          <cell r="I33">
            <v>0</v>
          </cell>
          <cell r="J33">
            <v>14752</v>
          </cell>
          <cell r="K33">
            <v>443</v>
          </cell>
          <cell r="L33">
            <v>0</v>
          </cell>
          <cell r="M33">
            <v>443</v>
          </cell>
        </row>
        <row r="34">
          <cell r="A34" t="str">
            <v>Facultad de Estudios Superiores Iztacala</v>
          </cell>
          <cell r="B34">
            <v>84</v>
          </cell>
          <cell r="C34">
            <v>3</v>
          </cell>
          <cell r="D34">
            <v>87</v>
          </cell>
          <cell r="E34">
            <v>1821</v>
          </cell>
          <cell r="F34">
            <v>20</v>
          </cell>
          <cell r="G34">
            <v>1841</v>
          </cell>
          <cell r="H34">
            <v>22954</v>
          </cell>
          <cell r="I34">
            <v>120</v>
          </cell>
          <cell r="J34">
            <v>23074</v>
          </cell>
          <cell r="K34">
            <v>809</v>
          </cell>
          <cell r="L34">
            <v>3</v>
          </cell>
          <cell r="M34">
            <v>812</v>
          </cell>
        </row>
        <row r="35">
          <cell r="A35" t="str">
            <v>Facultad de Estudios Superiores Zaragoza</v>
          </cell>
          <cell r="B35">
            <v>47</v>
          </cell>
          <cell r="C35">
            <v>1</v>
          </cell>
          <cell r="D35">
            <v>48</v>
          </cell>
          <cell r="E35">
            <v>1146</v>
          </cell>
          <cell r="F35">
            <v>147</v>
          </cell>
          <cell r="G35">
            <v>1293</v>
          </cell>
          <cell r="H35">
            <v>13486</v>
          </cell>
          <cell r="I35">
            <v>120</v>
          </cell>
          <cell r="J35">
            <v>13606</v>
          </cell>
          <cell r="K35">
            <v>252</v>
          </cell>
          <cell r="L35">
            <v>27</v>
          </cell>
          <cell r="M35">
            <v>279</v>
          </cell>
        </row>
        <row r="36">
          <cell r="A36" t="str">
            <v>Facultad de Filosofía y Letras</v>
          </cell>
          <cell r="B36">
            <v>8</v>
          </cell>
          <cell r="C36">
            <v>0</v>
          </cell>
          <cell r="D36">
            <v>8</v>
          </cell>
          <cell r="E36">
            <v>192</v>
          </cell>
          <cell r="F36">
            <v>0</v>
          </cell>
          <cell r="G36">
            <v>192</v>
          </cell>
          <cell r="H36">
            <v>1680</v>
          </cell>
          <cell r="I36">
            <v>0</v>
          </cell>
          <cell r="J36">
            <v>1680</v>
          </cell>
          <cell r="K36">
            <v>129</v>
          </cell>
          <cell r="L36">
            <v>0</v>
          </cell>
          <cell r="M36">
            <v>129</v>
          </cell>
        </row>
        <row r="37">
          <cell r="A37" t="str">
            <v>Facultad de Ingeniería</v>
          </cell>
          <cell r="B37">
            <v>64</v>
          </cell>
          <cell r="C37">
            <v>0</v>
          </cell>
          <cell r="D37">
            <v>64</v>
          </cell>
          <cell r="E37">
            <v>1670</v>
          </cell>
          <cell r="F37">
            <v>0</v>
          </cell>
          <cell r="G37">
            <v>1670</v>
          </cell>
          <cell r="H37">
            <v>13453</v>
          </cell>
          <cell r="I37">
            <v>0</v>
          </cell>
          <cell r="J37">
            <v>13453</v>
          </cell>
          <cell r="K37">
            <v>469</v>
          </cell>
          <cell r="L37">
            <v>0</v>
          </cell>
          <cell r="M37">
            <v>469</v>
          </cell>
        </row>
        <row r="38">
          <cell r="A38" t="str">
            <v>Facultad de Medicina</v>
          </cell>
          <cell r="B38">
            <v>227</v>
          </cell>
          <cell r="C38">
            <v>0</v>
          </cell>
          <cell r="D38">
            <v>227</v>
          </cell>
          <cell r="E38">
            <v>2853</v>
          </cell>
          <cell r="F38">
            <v>86</v>
          </cell>
          <cell r="G38">
            <v>2939</v>
          </cell>
          <cell r="H38">
            <v>130146</v>
          </cell>
          <cell r="I38">
            <v>0</v>
          </cell>
          <cell r="J38">
            <v>130146</v>
          </cell>
          <cell r="K38">
            <v>2715</v>
          </cell>
          <cell r="L38">
            <v>3</v>
          </cell>
          <cell r="M38">
            <v>2718</v>
          </cell>
        </row>
        <row r="39">
          <cell r="A39" t="str">
            <v>Facultad de Medicina Veterinaria y Zootecnia</v>
          </cell>
          <cell r="B39">
            <v>7</v>
          </cell>
          <cell r="C39">
            <v>8</v>
          </cell>
          <cell r="D39">
            <v>15</v>
          </cell>
          <cell r="E39">
            <v>342</v>
          </cell>
          <cell r="F39">
            <v>24</v>
          </cell>
          <cell r="G39">
            <v>366</v>
          </cell>
          <cell r="H39">
            <v>2879</v>
          </cell>
          <cell r="I39">
            <v>145</v>
          </cell>
          <cell r="J39">
            <v>3024</v>
          </cell>
          <cell r="K39">
            <v>272</v>
          </cell>
          <cell r="L39">
            <v>0</v>
          </cell>
          <cell r="M39">
            <v>272</v>
          </cell>
        </row>
        <row r="40">
          <cell r="A40" t="str">
            <v>Facultad de Música</v>
          </cell>
          <cell r="B40">
            <v>1</v>
          </cell>
          <cell r="C40">
            <v>1</v>
          </cell>
          <cell r="D40">
            <v>2</v>
          </cell>
          <cell r="E40">
            <v>16</v>
          </cell>
          <cell r="F40">
            <v>0</v>
          </cell>
          <cell r="G40">
            <v>16</v>
          </cell>
          <cell r="H40">
            <v>240</v>
          </cell>
          <cell r="I40">
            <v>120</v>
          </cell>
          <cell r="J40">
            <v>360</v>
          </cell>
          <cell r="K40">
            <v>5</v>
          </cell>
          <cell r="L40">
            <v>6</v>
          </cell>
          <cell r="M40">
            <v>11</v>
          </cell>
        </row>
        <row r="41">
          <cell r="A41" t="str">
            <v>Facultad de Odontología</v>
          </cell>
          <cell r="B41">
            <v>13</v>
          </cell>
          <cell r="C41">
            <v>1</v>
          </cell>
          <cell r="D41">
            <v>14</v>
          </cell>
          <cell r="E41">
            <v>282</v>
          </cell>
          <cell r="F41">
            <v>21</v>
          </cell>
          <cell r="G41">
            <v>303</v>
          </cell>
          <cell r="H41">
            <v>1213</v>
          </cell>
          <cell r="I41">
            <v>120</v>
          </cell>
          <cell r="J41">
            <v>1333</v>
          </cell>
          <cell r="K41">
            <v>210</v>
          </cell>
          <cell r="L41">
            <v>0</v>
          </cell>
          <cell r="M41">
            <v>210</v>
          </cell>
        </row>
        <row r="42">
          <cell r="A42" t="str">
            <v>Facultad de Psicología</v>
          </cell>
          <cell r="B42">
            <v>16</v>
          </cell>
          <cell r="C42">
            <v>0</v>
          </cell>
          <cell r="D42">
            <v>16</v>
          </cell>
          <cell r="E42">
            <v>440</v>
          </cell>
          <cell r="F42">
            <v>0</v>
          </cell>
          <cell r="G42">
            <v>440</v>
          </cell>
          <cell r="H42">
            <v>3976</v>
          </cell>
          <cell r="I42">
            <v>0</v>
          </cell>
          <cell r="J42">
            <v>3976</v>
          </cell>
          <cell r="K42">
            <v>100</v>
          </cell>
          <cell r="L42">
            <v>0</v>
          </cell>
          <cell r="M42">
            <v>100</v>
          </cell>
        </row>
        <row r="43">
          <cell r="A43" t="str">
            <v>Facultad de Química</v>
          </cell>
          <cell r="B43">
            <v>31</v>
          </cell>
          <cell r="C43">
            <v>0</v>
          </cell>
          <cell r="D43">
            <v>31</v>
          </cell>
          <cell r="E43">
            <v>680</v>
          </cell>
          <cell r="F43">
            <v>13</v>
          </cell>
          <cell r="G43">
            <v>693</v>
          </cell>
          <cell r="H43">
            <v>5226</v>
          </cell>
          <cell r="I43">
            <v>0</v>
          </cell>
          <cell r="J43">
            <v>5226</v>
          </cell>
          <cell r="K43">
            <v>328</v>
          </cell>
          <cell r="L43">
            <v>0</v>
          </cell>
          <cell r="M43">
            <v>328</v>
          </cell>
        </row>
        <row r="44">
          <cell r="A44" t="str">
            <v>Instituto de Ciencias Aplicadas y Tecnología</v>
          </cell>
          <cell r="B44">
            <v>2</v>
          </cell>
          <cell r="C44">
            <v>0</v>
          </cell>
          <cell r="D44">
            <v>2</v>
          </cell>
          <cell r="E44">
            <v>70</v>
          </cell>
          <cell r="F44">
            <v>0</v>
          </cell>
          <cell r="G44">
            <v>70</v>
          </cell>
          <cell r="H44">
            <v>240</v>
          </cell>
          <cell r="I44">
            <v>0</v>
          </cell>
          <cell r="J44">
            <v>240</v>
          </cell>
          <cell r="K44">
            <v>64</v>
          </cell>
          <cell r="L44">
            <v>2</v>
          </cell>
          <cell r="M44">
            <v>66</v>
          </cell>
        </row>
        <row r="45">
          <cell r="A45" t="str">
            <v>Instituto de Geofísica</v>
          </cell>
          <cell r="B45">
            <v>2</v>
          </cell>
          <cell r="C45">
            <v>0</v>
          </cell>
          <cell r="D45">
            <v>2</v>
          </cell>
          <cell r="E45">
            <v>21</v>
          </cell>
          <cell r="F45">
            <v>0</v>
          </cell>
          <cell r="G45">
            <v>21</v>
          </cell>
          <cell r="H45">
            <v>290</v>
          </cell>
          <cell r="I45">
            <v>0</v>
          </cell>
          <cell r="J45">
            <v>290</v>
          </cell>
          <cell r="K45">
            <v>12</v>
          </cell>
          <cell r="L45">
            <v>0</v>
          </cell>
          <cell r="M45">
            <v>12</v>
          </cell>
        </row>
        <row r="46">
          <cell r="A46" t="str">
            <v>Instituto de Geografía</v>
          </cell>
          <cell r="B46">
            <v>1</v>
          </cell>
          <cell r="C46">
            <v>1</v>
          </cell>
          <cell r="D46">
            <v>2</v>
          </cell>
          <cell r="E46">
            <v>52</v>
          </cell>
          <cell r="F46">
            <v>4</v>
          </cell>
          <cell r="G46">
            <v>56</v>
          </cell>
          <cell r="H46">
            <v>341</v>
          </cell>
          <cell r="I46">
            <v>3</v>
          </cell>
          <cell r="J46">
            <v>344</v>
          </cell>
          <cell r="K46">
            <v>30</v>
          </cell>
          <cell r="L46">
            <v>1</v>
          </cell>
          <cell r="M46">
            <v>31</v>
          </cell>
        </row>
        <row r="47">
          <cell r="A47" t="str">
            <v>Instituto de Geología</v>
          </cell>
          <cell r="B47">
            <v>1</v>
          </cell>
          <cell r="C47">
            <v>0</v>
          </cell>
          <cell r="D47">
            <v>1</v>
          </cell>
          <cell r="E47">
            <v>62</v>
          </cell>
          <cell r="F47">
            <v>3</v>
          </cell>
          <cell r="G47">
            <v>65</v>
          </cell>
          <cell r="H47">
            <v>120</v>
          </cell>
          <cell r="I47">
            <v>0</v>
          </cell>
          <cell r="J47">
            <v>120</v>
          </cell>
          <cell r="K47">
            <v>2</v>
          </cell>
          <cell r="L47">
            <v>4</v>
          </cell>
          <cell r="M47">
            <v>6</v>
          </cell>
        </row>
        <row r="48">
          <cell r="A48" t="str">
            <v>Instituto de Investigaciones Bibliográficas</v>
          </cell>
          <cell r="B48">
            <v>1</v>
          </cell>
          <cell r="C48">
            <v>0</v>
          </cell>
          <cell r="D48">
            <v>1</v>
          </cell>
          <cell r="E48">
            <v>8</v>
          </cell>
          <cell r="F48">
            <v>0</v>
          </cell>
          <cell r="G48">
            <v>8</v>
          </cell>
          <cell r="H48">
            <v>120</v>
          </cell>
          <cell r="I48">
            <v>0</v>
          </cell>
          <cell r="J48">
            <v>120</v>
          </cell>
          <cell r="K48">
            <v>3</v>
          </cell>
          <cell r="L48">
            <v>0</v>
          </cell>
          <cell r="M48">
            <v>3</v>
          </cell>
        </row>
        <row r="49">
          <cell r="A49" t="str">
            <v>Instituto de Investigaciones Filológicas</v>
          </cell>
          <cell r="B49">
            <v>0</v>
          </cell>
          <cell r="C49">
            <v>1</v>
          </cell>
          <cell r="D49">
            <v>1</v>
          </cell>
          <cell r="E49">
            <v>23</v>
          </cell>
          <cell r="F49">
            <v>2</v>
          </cell>
          <cell r="G49">
            <v>25</v>
          </cell>
          <cell r="H49">
            <v>0</v>
          </cell>
          <cell r="I49">
            <v>124</v>
          </cell>
          <cell r="J49">
            <v>124</v>
          </cell>
          <cell r="K49">
            <v>17</v>
          </cell>
          <cell r="L49">
            <v>11</v>
          </cell>
          <cell r="M49">
            <v>28</v>
          </cell>
        </row>
        <row r="50">
          <cell r="A50" t="str">
            <v>Instituto de Investigaciones Filosóficas</v>
          </cell>
          <cell r="B50">
            <v>1</v>
          </cell>
          <cell r="C50">
            <v>0</v>
          </cell>
          <cell r="D50">
            <v>1</v>
          </cell>
          <cell r="E50">
            <v>25</v>
          </cell>
          <cell r="F50">
            <v>4</v>
          </cell>
          <cell r="G50">
            <v>29</v>
          </cell>
          <cell r="H50">
            <v>114</v>
          </cell>
          <cell r="I50">
            <v>10</v>
          </cell>
          <cell r="J50">
            <v>124</v>
          </cell>
          <cell r="K50">
            <v>13</v>
          </cell>
          <cell r="L50">
            <v>3</v>
          </cell>
          <cell r="M50">
            <v>16</v>
          </cell>
        </row>
        <row r="51">
          <cell r="A51" t="str">
            <v>Instituto de Investigaciones Históricas</v>
          </cell>
          <cell r="B51">
            <v>12</v>
          </cell>
          <cell r="C51">
            <v>0</v>
          </cell>
          <cell r="D51">
            <v>12</v>
          </cell>
          <cell r="E51">
            <v>119</v>
          </cell>
          <cell r="F51">
            <v>3</v>
          </cell>
          <cell r="G51">
            <v>122</v>
          </cell>
          <cell r="H51">
            <v>152</v>
          </cell>
          <cell r="I51">
            <v>0</v>
          </cell>
          <cell r="J51">
            <v>152</v>
          </cell>
          <cell r="K51">
            <v>37</v>
          </cell>
          <cell r="L51">
            <v>0</v>
          </cell>
          <cell r="M51">
            <v>37</v>
          </cell>
        </row>
        <row r="52">
          <cell r="A52" t="str">
            <v>Instituto de Investigaciones Jurídicas</v>
          </cell>
          <cell r="B52">
            <v>7</v>
          </cell>
          <cell r="C52">
            <v>6</v>
          </cell>
          <cell r="D52">
            <v>13</v>
          </cell>
          <cell r="E52">
            <v>661</v>
          </cell>
          <cell r="F52">
            <v>21</v>
          </cell>
          <cell r="G52">
            <v>682</v>
          </cell>
          <cell r="H52">
            <v>1217</v>
          </cell>
          <cell r="I52">
            <v>558</v>
          </cell>
          <cell r="J52">
            <v>1775</v>
          </cell>
          <cell r="K52">
            <v>222</v>
          </cell>
          <cell r="L52">
            <v>194</v>
          </cell>
          <cell r="M52">
            <v>416</v>
          </cell>
        </row>
        <row r="53">
          <cell r="A53" t="str">
            <v>Instituto de Investigaciones Sociales</v>
          </cell>
          <cell r="B53">
            <v>1</v>
          </cell>
          <cell r="C53">
            <v>1</v>
          </cell>
          <cell r="D53">
            <v>2</v>
          </cell>
          <cell r="E53">
            <v>55</v>
          </cell>
          <cell r="F53">
            <v>15</v>
          </cell>
          <cell r="G53">
            <v>70</v>
          </cell>
          <cell r="H53">
            <v>120</v>
          </cell>
          <cell r="I53">
            <v>121</v>
          </cell>
          <cell r="J53">
            <v>241</v>
          </cell>
          <cell r="K53">
            <v>35</v>
          </cell>
          <cell r="L53">
            <v>6</v>
          </cell>
          <cell r="M53">
            <v>41</v>
          </cell>
        </row>
        <row r="54">
          <cell r="A54" t="str">
            <v>Programa Universitario de Alimentación Sostenible</v>
          </cell>
          <cell r="B54">
            <v>5</v>
          </cell>
          <cell r="C54">
            <v>0</v>
          </cell>
          <cell r="D54">
            <v>5</v>
          </cell>
          <cell r="E54">
            <v>219</v>
          </cell>
          <cell r="F54">
            <v>1</v>
          </cell>
          <cell r="G54">
            <v>220</v>
          </cell>
          <cell r="H54">
            <v>732</v>
          </cell>
          <cell r="I54">
            <v>28</v>
          </cell>
          <cell r="J54">
            <v>760</v>
          </cell>
          <cell r="K54">
            <v>216</v>
          </cell>
          <cell r="L54">
            <v>25</v>
          </cell>
          <cell r="M54">
            <v>241</v>
          </cell>
        </row>
        <row r="55">
          <cell r="A55" t="str">
            <v>Programa Universitario de Bioética</v>
          </cell>
          <cell r="B55">
            <v>1</v>
          </cell>
          <cell r="C55">
            <v>0</v>
          </cell>
          <cell r="D55">
            <v>1</v>
          </cell>
          <cell r="E55">
            <v>30</v>
          </cell>
          <cell r="F55">
            <v>0</v>
          </cell>
          <cell r="G55">
            <v>30</v>
          </cell>
          <cell r="H55">
            <v>120</v>
          </cell>
          <cell r="I55">
            <v>0</v>
          </cell>
          <cell r="J55">
            <v>120</v>
          </cell>
          <cell r="K55">
            <v>15</v>
          </cell>
          <cell r="L55">
            <v>0</v>
          </cell>
          <cell r="M55">
            <v>15</v>
          </cell>
        </row>
        <row r="56">
          <cell r="A56" t="str">
            <v>Programa Universitario de Estudios sobre Asia y África</v>
          </cell>
          <cell r="B56">
            <v>1</v>
          </cell>
          <cell r="C56">
            <v>2</v>
          </cell>
          <cell r="D56">
            <v>3</v>
          </cell>
          <cell r="E56">
            <v>114</v>
          </cell>
          <cell r="F56">
            <v>5</v>
          </cell>
          <cell r="G56">
            <v>119</v>
          </cell>
          <cell r="H56">
            <v>140</v>
          </cell>
          <cell r="I56">
            <v>494</v>
          </cell>
          <cell r="J56">
            <v>634</v>
          </cell>
          <cell r="K56">
            <v>158</v>
          </cell>
          <cell r="L56">
            <v>41</v>
          </cell>
          <cell r="M56">
            <v>199</v>
          </cell>
        </row>
        <row r="57">
          <cell r="A57" t="str">
            <v>Programa Universitario de Investigación en Salud</v>
          </cell>
          <cell r="B57">
            <v>3</v>
          </cell>
          <cell r="C57">
            <v>0</v>
          </cell>
          <cell r="D57">
            <v>3</v>
          </cell>
          <cell r="E57">
            <v>195</v>
          </cell>
          <cell r="F57">
            <v>2</v>
          </cell>
          <cell r="G57">
            <v>197</v>
          </cell>
          <cell r="H57">
            <v>757</v>
          </cell>
          <cell r="I57">
            <v>0</v>
          </cell>
          <cell r="J57">
            <v>757</v>
          </cell>
          <cell r="K57">
            <v>164</v>
          </cell>
          <cell r="L57">
            <v>0</v>
          </cell>
          <cell r="M57">
            <v>164</v>
          </cell>
        </row>
        <row r="58">
          <cell r="A58" t="str">
            <v>Unidad Académica de Estudios Regionales</v>
          </cell>
          <cell r="B58">
            <v>0</v>
          </cell>
          <cell r="C58">
            <v>1</v>
          </cell>
          <cell r="D58">
            <v>1</v>
          </cell>
          <cell r="E58">
            <v>10</v>
          </cell>
          <cell r="F58">
            <v>2</v>
          </cell>
          <cell r="G58">
            <v>12</v>
          </cell>
          <cell r="H58">
            <v>129</v>
          </cell>
          <cell r="I58">
            <v>4</v>
          </cell>
          <cell r="J58">
            <v>133</v>
          </cell>
          <cell r="K58">
            <v>13</v>
          </cell>
          <cell r="L58">
            <v>1</v>
          </cell>
          <cell r="M58">
            <v>14</v>
          </cell>
        </row>
        <row r="59">
          <cell r="A59" t="str">
            <v>Unidad de Investigación sobre Representaciones Culturales y Sociales</v>
          </cell>
          <cell r="B59">
            <v>3</v>
          </cell>
          <cell r="C59">
            <v>0</v>
          </cell>
          <cell r="D59">
            <v>3</v>
          </cell>
          <cell r="E59">
            <v>40</v>
          </cell>
          <cell r="F59">
            <v>0</v>
          </cell>
          <cell r="G59">
            <v>40</v>
          </cell>
          <cell r="H59">
            <v>760</v>
          </cell>
          <cell r="I59">
            <v>0</v>
          </cell>
          <cell r="J59">
            <v>760</v>
          </cell>
          <cell r="K59">
            <v>26</v>
          </cell>
          <cell r="L59">
            <v>0</v>
          </cell>
          <cell r="M59">
            <v>26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1003"/>
  <sheetViews>
    <sheetView tabSelected="1" zoomScaleNormal="100" workbookViewId="0">
      <selection sqref="A1:M1"/>
    </sheetView>
  </sheetViews>
  <sheetFormatPr baseColWidth="10" defaultColWidth="14.42578125" defaultRowHeight="15" customHeight="1" x14ac:dyDescent="0.25"/>
  <cols>
    <col min="1" max="1" width="85.28515625" style="4" customWidth="1"/>
    <col min="2" max="26" width="11.42578125" style="4" customWidth="1"/>
    <col min="27" max="16384" width="14.42578125" style="4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1" customFormat="1" ht="14.25" customHeight="1" x14ac:dyDescent="0.25">
      <c r="A8" s="18" t="s">
        <v>9</v>
      </c>
      <c r="B8" s="19">
        <f t="shared" ref="B8:M8" si="0">SUM(B9:B24)</f>
        <v>541</v>
      </c>
      <c r="C8" s="19">
        <f t="shared" si="0"/>
        <v>19</v>
      </c>
      <c r="D8" s="19">
        <f t="shared" si="0"/>
        <v>560</v>
      </c>
      <c r="E8" s="19">
        <f t="shared" si="0"/>
        <v>12885</v>
      </c>
      <c r="F8" s="19">
        <f t="shared" si="0"/>
        <v>334</v>
      </c>
      <c r="G8" s="19">
        <f t="shared" si="0"/>
        <v>13219</v>
      </c>
      <c r="H8" s="19">
        <f t="shared" si="0"/>
        <v>190333</v>
      </c>
      <c r="I8" s="19">
        <f t="shared" si="0"/>
        <v>869</v>
      </c>
      <c r="J8" s="19">
        <f t="shared" si="0"/>
        <v>191202</v>
      </c>
      <c r="K8" s="19">
        <f t="shared" si="0"/>
        <v>5541</v>
      </c>
      <c r="L8" s="19">
        <f t="shared" si="0"/>
        <v>81</v>
      </c>
      <c r="M8" s="19">
        <f t="shared" si="0"/>
        <v>5622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25" customHeight="1" x14ac:dyDescent="0.25">
      <c r="A9" s="10" t="s">
        <v>10</v>
      </c>
      <c r="B9" s="11">
        <v>20</v>
      </c>
      <c r="C9" s="11">
        <v>7</v>
      </c>
      <c r="D9" s="11">
        <v>27</v>
      </c>
      <c r="E9" s="11">
        <v>656</v>
      </c>
      <c r="F9" s="11">
        <v>22</v>
      </c>
      <c r="G9" s="11">
        <v>678</v>
      </c>
      <c r="H9" s="11">
        <v>3761</v>
      </c>
      <c r="I9" s="11">
        <v>0</v>
      </c>
      <c r="J9" s="11">
        <v>3761</v>
      </c>
      <c r="K9" s="11">
        <v>388</v>
      </c>
      <c r="L9" s="11">
        <v>62</v>
      </c>
      <c r="M9" s="11">
        <v>450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25" customHeight="1" x14ac:dyDescent="0.25">
      <c r="A10" s="10" t="s">
        <v>11</v>
      </c>
      <c r="B10" s="11">
        <v>44</v>
      </c>
      <c r="C10" s="11">
        <v>0</v>
      </c>
      <c r="D10" s="11">
        <v>44</v>
      </c>
      <c r="E10" s="11">
        <v>1129</v>
      </c>
      <c r="F10" s="11">
        <v>0</v>
      </c>
      <c r="G10" s="11">
        <v>1129</v>
      </c>
      <c r="H10" s="11">
        <v>10560</v>
      </c>
      <c r="I10" s="11">
        <v>0</v>
      </c>
      <c r="J10" s="11">
        <v>10560</v>
      </c>
      <c r="K10" s="11">
        <v>50</v>
      </c>
      <c r="L10" s="11">
        <v>0</v>
      </c>
      <c r="M10" s="11">
        <v>50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4.25" customHeight="1" x14ac:dyDescent="0.25">
      <c r="A11" s="10" t="s">
        <v>12</v>
      </c>
      <c r="B11" s="11">
        <v>18</v>
      </c>
      <c r="C11" s="11">
        <v>2</v>
      </c>
      <c r="D11" s="11">
        <v>20</v>
      </c>
      <c r="E11" s="11">
        <v>452</v>
      </c>
      <c r="F11" s="11">
        <v>168</v>
      </c>
      <c r="G11" s="11">
        <v>620</v>
      </c>
      <c r="H11" s="11">
        <v>3134</v>
      </c>
      <c r="I11" s="11">
        <v>484</v>
      </c>
      <c r="J11" s="11">
        <v>3618</v>
      </c>
      <c r="K11" s="11">
        <v>182</v>
      </c>
      <c r="L11" s="11">
        <v>2</v>
      </c>
      <c r="M11" s="11">
        <v>184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4.25" customHeight="1" x14ac:dyDescent="0.25">
      <c r="A12" s="10" t="s">
        <v>13</v>
      </c>
      <c r="B12" s="11">
        <v>17</v>
      </c>
      <c r="C12" s="11">
        <v>0</v>
      </c>
      <c r="D12" s="11">
        <v>17</v>
      </c>
      <c r="E12" s="11">
        <v>802</v>
      </c>
      <c r="F12" s="11">
        <v>0</v>
      </c>
      <c r="G12" s="11">
        <v>802</v>
      </c>
      <c r="H12" s="11">
        <v>3380</v>
      </c>
      <c r="I12" s="11">
        <v>0</v>
      </c>
      <c r="J12" s="11">
        <v>3380</v>
      </c>
      <c r="K12" s="11">
        <v>232</v>
      </c>
      <c r="L12" s="11">
        <v>0</v>
      </c>
      <c r="M12" s="11">
        <v>232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4.25" customHeight="1" x14ac:dyDescent="0.25">
      <c r="A13" s="10" t="s">
        <v>14</v>
      </c>
      <c r="B13" s="11">
        <v>18</v>
      </c>
      <c r="C13" s="11">
        <v>0</v>
      </c>
      <c r="D13" s="11">
        <v>18</v>
      </c>
      <c r="E13" s="11">
        <v>219</v>
      </c>
      <c r="F13" s="11">
        <v>0</v>
      </c>
      <c r="G13" s="11">
        <v>219</v>
      </c>
      <c r="H13" s="11">
        <v>1787</v>
      </c>
      <c r="I13" s="11">
        <v>0</v>
      </c>
      <c r="J13" s="11">
        <v>1787</v>
      </c>
      <c r="K13" s="11">
        <v>81</v>
      </c>
      <c r="L13" s="11">
        <v>0</v>
      </c>
      <c r="M13" s="11">
        <v>81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4.25" customHeight="1" x14ac:dyDescent="0.25">
      <c r="A14" s="10" t="s">
        <v>15</v>
      </c>
      <c r="B14" s="11">
        <v>16</v>
      </c>
      <c r="C14" s="11">
        <v>0</v>
      </c>
      <c r="D14" s="11">
        <v>16</v>
      </c>
      <c r="E14" s="11">
        <v>1420</v>
      </c>
      <c r="F14" s="11">
        <v>0</v>
      </c>
      <c r="G14" s="11">
        <v>1420</v>
      </c>
      <c r="H14" s="11">
        <v>4000</v>
      </c>
      <c r="I14" s="11">
        <v>0</v>
      </c>
      <c r="J14" s="11">
        <v>4000</v>
      </c>
      <c r="K14" s="11">
        <v>172</v>
      </c>
      <c r="L14" s="11">
        <v>8</v>
      </c>
      <c r="M14" s="11">
        <v>180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 x14ac:dyDescent="0.25">
      <c r="A15" s="10" t="s">
        <v>16</v>
      </c>
      <c r="B15" s="11">
        <v>11</v>
      </c>
      <c r="C15" s="11">
        <v>0</v>
      </c>
      <c r="D15" s="11">
        <v>11</v>
      </c>
      <c r="E15" s="11">
        <v>296</v>
      </c>
      <c r="F15" s="11">
        <v>0</v>
      </c>
      <c r="G15" s="11">
        <v>296</v>
      </c>
      <c r="H15" s="11">
        <v>1081</v>
      </c>
      <c r="I15" s="11">
        <v>0</v>
      </c>
      <c r="J15" s="11">
        <v>1081</v>
      </c>
      <c r="K15" s="11">
        <v>41</v>
      </c>
      <c r="L15" s="11">
        <v>0</v>
      </c>
      <c r="M15" s="11">
        <v>41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 customHeight="1" x14ac:dyDescent="0.25">
      <c r="A16" s="10" t="s">
        <v>17</v>
      </c>
      <c r="B16" s="11">
        <v>30</v>
      </c>
      <c r="C16" s="11">
        <v>0</v>
      </c>
      <c r="D16" s="11">
        <v>30</v>
      </c>
      <c r="E16" s="11">
        <v>1436</v>
      </c>
      <c r="F16" s="11">
        <v>0</v>
      </c>
      <c r="G16" s="11">
        <v>1436</v>
      </c>
      <c r="H16" s="11">
        <v>3817</v>
      </c>
      <c r="I16" s="11">
        <v>0</v>
      </c>
      <c r="J16" s="11">
        <v>3817</v>
      </c>
      <c r="K16" s="11">
        <v>167</v>
      </c>
      <c r="L16" s="11">
        <v>0</v>
      </c>
      <c r="M16" s="11">
        <v>167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4.25" customHeight="1" x14ac:dyDescent="0.25">
      <c r="A17" s="10" t="s">
        <v>18</v>
      </c>
      <c r="B17" s="11">
        <v>8</v>
      </c>
      <c r="C17" s="11">
        <v>0</v>
      </c>
      <c r="D17" s="11">
        <v>8</v>
      </c>
      <c r="E17" s="11">
        <v>192</v>
      </c>
      <c r="F17" s="11">
        <v>0</v>
      </c>
      <c r="G17" s="11">
        <v>192</v>
      </c>
      <c r="H17" s="11">
        <v>1680</v>
      </c>
      <c r="I17" s="11">
        <v>0</v>
      </c>
      <c r="J17" s="11">
        <v>1680</v>
      </c>
      <c r="K17" s="11">
        <v>129</v>
      </c>
      <c r="L17" s="11">
        <v>0</v>
      </c>
      <c r="M17" s="11">
        <v>129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4.25" customHeight="1" x14ac:dyDescent="0.25">
      <c r="A18" s="10" t="s">
        <v>19</v>
      </c>
      <c r="B18" s="11">
        <v>64</v>
      </c>
      <c r="C18" s="11">
        <v>0</v>
      </c>
      <c r="D18" s="11">
        <v>64</v>
      </c>
      <c r="E18" s="11">
        <v>1670</v>
      </c>
      <c r="F18" s="11">
        <v>0</v>
      </c>
      <c r="G18" s="11">
        <v>1670</v>
      </c>
      <c r="H18" s="11">
        <v>13453</v>
      </c>
      <c r="I18" s="11">
        <v>0</v>
      </c>
      <c r="J18" s="11">
        <v>13453</v>
      </c>
      <c r="K18" s="11">
        <v>469</v>
      </c>
      <c r="L18" s="11">
        <v>0</v>
      </c>
      <c r="M18" s="11">
        <v>469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4.25" customHeight="1" x14ac:dyDescent="0.25">
      <c r="A19" s="10" t="s">
        <v>20</v>
      </c>
      <c r="B19" s="11">
        <v>227</v>
      </c>
      <c r="C19" s="11">
        <v>0</v>
      </c>
      <c r="D19" s="11">
        <v>227</v>
      </c>
      <c r="E19" s="11">
        <v>2853</v>
      </c>
      <c r="F19" s="11">
        <v>86</v>
      </c>
      <c r="G19" s="11">
        <v>2939</v>
      </c>
      <c r="H19" s="11">
        <v>130146</v>
      </c>
      <c r="I19" s="11">
        <v>0</v>
      </c>
      <c r="J19" s="11">
        <v>130146</v>
      </c>
      <c r="K19" s="11">
        <v>2715</v>
      </c>
      <c r="L19" s="11">
        <v>3</v>
      </c>
      <c r="M19" s="11">
        <v>2718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4.25" customHeight="1" x14ac:dyDescent="0.25">
      <c r="A20" s="10" t="s">
        <v>21</v>
      </c>
      <c r="B20" s="11">
        <v>7</v>
      </c>
      <c r="C20" s="11">
        <v>8</v>
      </c>
      <c r="D20" s="11">
        <v>15</v>
      </c>
      <c r="E20" s="11">
        <v>342</v>
      </c>
      <c r="F20" s="11">
        <v>24</v>
      </c>
      <c r="G20" s="11">
        <v>366</v>
      </c>
      <c r="H20" s="11">
        <v>2879</v>
      </c>
      <c r="I20" s="11">
        <v>145</v>
      </c>
      <c r="J20" s="11">
        <v>3024</v>
      </c>
      <c r="K20" s="11">
        <v>272</v>
      </c>
      <c r="L20" s="11">
        <v>0</v>
      </c>
      <c r="M20" s="11">
        <v>272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4.25" customHeight="1" x14ac:dyDescent="0.25">
      <c r="A21" s="10" t="s">
        <v>22</v>
      </c>
      <c r="B21" s="11">
        <v>1</v>
      </c>
      <c r="C21" s="11">
        <v>1</v>
      </c>
      <c r="D21" s="11">
        <v>2</v>
      </c>
      <c r="E21" s="11">
        <v>16</v>
      </c>
      <c r="F21" s="11">
        <v>0</v>
      </c>
      <c r="G21" s="11">
        <v>16</v>
      </c>
      <c r="H21" s="11">
        <v>240</v>
      </c>
      <c r="I21" s="11">
        <v>120</v>
      </c>
      <c r="J21" s="11">
        <v>360</v>
      </c>
      <c r="K21" s="11">
        <v>5</v>
      </c>
      <c r="L21" s="11">
        <v>6</v>
      </c>
      <c r="M21" s="11">
        <v>11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4.25" customHeight="1" x14ac:dyDescent="0.25">
      <c r="A22" s="10" t="s">
        <v>23</v>
      </c>
      <c r="B22" s="11">
        <v>13</v>
      </c>
      <c r="C22" s="11">
        <v>1</v>
      </c>
      <c r="D22" s="11">
        <v>14</v>
      </c>
      <c r="E22" s="11">
        <v>282</v>
      </c>
      <c r="F22" s="11">
        <v>21</v>
      </c>
      <c r="G22" s="11">
        <v>303</v>
      </c>
      <c r="H22" s="11">
        <v>1213</v>
      </c>
      <c r="I22" s="11">
        <v>120</v>
      </c>
      <c r="J22" s="11">
        <v>1333</v>
      </c>
      <c r="K22" s="11">
        <v>210</v>
      </c>
      <c r="L22" s="11">
        <v>0</v>
      </c>
      <c r="M22" s="11">
        <v>210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4.25" customHeight="1" x14ac:dyDescent="0.25">
      <c r="A23" s="4" t="s">
        <v>24</v>
      </c>
      <c r="B23" s="11">
        <v>16</v>
      </c>
      <c r="C23" s="11">
        <v>0</v>
      </c>
      <c r="D23" s="11">
        <v>16</v>
      </c>
      <c r="E23" s="11">
        <v>440</v>
      </c>
      <c r="F23" s="11">
        <v>0</v>
      </c>
      <c r="G23" s="11">
        <v>440</v>
      </c>
      <c r="H23" s="11">
        <v>3976</v>
      </c>
      <c r="I23" s="11">
        <v>0</v>
      </c>
      <c r="J23" s="11">
        <v>3976</v>
      </c>
      <c r="K23" s="11">
        <v>100</v>
      </c>
      <c r="L23" s="11">
        <v>0</v>
      </c>
      <c r="M23" s="11">
        <v>100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4.25" customHeight="1" x14ac:dyDescent="0.25">
      <c r="A24" s="10" t="s">
        <v>25</v>
      </c>
      <c r="B24" s="11">
        <v>31</v>
      </c>
      <c r="C24" s="11">
        <v>0</v>
      </c>
      <c r="D24" s="11">
        <v>31</v>
      </c>
      <c r="E24" s="11">
        <v>680</v>
      </c>
      <c r="F24" s="11">
        <v>13</v>
      </c>
      <c r="G24" s="11">
        <v>693</v>
      </c>
      <c r="H24" s="11">
        <v>5226</v>
      </c>
      <c r="I24" s="11">
        <v>0</v>
      </c>
      <c r="J24" s="11">
        <v>5226</v>
      </c>
      <c r="K24" s="11">
        <v>328</v>
      </c>
      <c r="L24" s="11">
        <v>0</v>
      </c>
      <c r="M24" s="11">
        <v>328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21" customFormat="1" ht="14.25" customHeight="1" x14ac:dyDescent="0.25">
      <c r="A25" s="18" t="s">
        <v>26</v>
      </c>
      <c r="B25" s="19">
        <f t="shared" ref="B25:M25" si="1">SUM(B26:B29)</f>
        <v>294</v>
      </c>
      <c r="C25" s="19">
        <f t="shared" si="1"/>
        <v>5</v>
      </c>
      <c r="D25" s="19">
        <f t="shared" si="1"/>
        <v>299</v>
      </c>
      <c r="E25" s="19">
        <f t="shared" si="1"/>
        <v>6617</v>
      </c>
      <c r="F25" s="19">
        <f t="shared" si="1"/>
        <v>176</v>
      </c>
      <c r="G25" s="19">
        <f t="shared" si="1"/>
        <v>6793</v>
      </c>
      <c r="H25" s="19">
        <f t="shared" si="1"/>
        <v>75552</v>
      </c>
      <c r="I25" s="19">
        <f t="shared" si="1"/>
        <v>360</v>
      </c>
      <c r="J25" s="19">
        <f t="shared" si="1"/>
        <v>75912</v>
      </c>
      <c r="K25" s="19">
        <f t="shared" si="1"/>
        <v>2014</v>
      </c>
      <c r="L25" s="19">
        <f t="shared" si="1"/>
        <v>34</v>
      </c>
      <c r="M25" s="19">
        <f t="shared" si="1"/>
        <v>2048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4.25" customHeight="1" x14ac:dyDescent="0.25">
      <c r="A26" s="10" t="s">
        <v>27</v>
      </c>
      <c r="B26" s="11">
        <v>100</v>
      </c>
      <c r="C26" s="11">
        <v>1</v>
      </c>
      <c r="D26" s="11">
        <v>101</v>
      </c>
      <c r="E26" s="11">
        <v>2068</v>
      </c>
      <c r="F26" s="11">
        <v>9</v>
      </c>
      <c r="G26" s="11">
        <v>2077</v>
      </c>
      <c r="H26" s="11">
        <v>24360</v>
      </c>
      <c r="I26" s="11">
        <v>120</v>
      </c>
      <c r="J26" s="11">
        <v>24480</v>
      </c>
      <c r="K26" s="11">
        <v>510</v>
      </c>
      <c r="L26" s="11">
        <v>4</v>
      </c>
      <c r="M26" s="11">
        <v>514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4.25" customHeight="1" x14ac:dyDescent="0.25">
      <c r="A27" s="10" t="s">
        <v>28</v>
      </c>
      <c r="B27" s="11">
        <v>63</v>
      </c>
      <c r="C27" s="11">
        <v>0</v>
      </c>
      <c r="D27" s="11">
        <v>63</v>
      </c>
      <c r="E27" s="11">
        <v>1582</v>
      </c>
      <c r="F27" s="11">
        <v>0</v>
      </c>
      <c r="G27" s="11">
        <v>1582</v>
      </c>
      <c r="H27" s="11">
        <v>14752</v>
      </c>
      <c r="I27" s="11">
        <v>0</v>
      </c>
      <c r="J27" s="11">
        <v>14752</v>
      </c>
      <c r="K27" s="11">
        <v>443</v>
      </c>
      <c r="L27" s="11">
        <v>0</v>
      </c>
      <c r="M27" s="11">
        <v>443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4.25" customHeight="1" x14ac:dyDescent="0.25">
      <c r="A28" s="10" t="s">
        <v>29</v>
      </c>
      <c r="B28" s="11">
        <v>84</v>
      </c>
      <c r="C28" s="11">
        <v>3</v>
      </c>
      <c r="D28" s="11">
        <v>87</v>
      </c>
      <c r="E28" s="11">
        <v>1821</v>
      </c>
      <c r="F28" s="11">
        <v>20</v>
      </c>
      <c r="G28" s="11">
        <v>1841</v>
      </c>
      <c r="H28" s="11">
        <v>22954</v>
      </c>
      <c r="I28" s="11">
        <v>120</v>
      </c>
      <c r="J28" s="11">
        <v>23074</v>
      </c>
      <c r="K28" s="11">
        <v>809</v>
      </c>
      <c r="L28" s="11">
        <v>3</v>
      </c>
      <c r="M28" s="11">
        <v>812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customHeight="1" x14ac:dyDescent="0.25">
      <c r="A29" s="10" t="s">
        <v>30</v>
      </c>
      <c r="B29" s="11">
        <f>VLOOKUP($A29,[1]Diplomado!$A$3:$M$59,2,0)</f>
        <v>47</v>
      </c>
      <c r="C29" s="11">
        <f>VLOOKUP($A29,[1]Diplomado!$A$3:$M$59,3,0)</f>
        <v>1</v>
      </c>
      <c r="D29" s="11">
        <f>VLOOKUP($A29,[1]Diplomado!$A$3:$M$59,4,0)</f>
        <v>48</v>
      </c>
      <c r="E29" s="11">
        <f>VLOOKUP($A29,[1]Diplomado!$A$3:$M$59,5,0)</f>
        <v>1146</v>
      </c>
      <c r="F29" s="11">
        <f>VLOOKUP($A29,[1]Diplomado!$A$3:$M$59,6,0)</f>
        <v>147</v>
      </c>
      <c r="G29" s="11">
        <f>VLOOKUP($A29,[1]Diplomado!$A$3:$M$59,7,0)</f>
        <v>1293</v>
      </c>
      <c r="H29" s="11">
        <f>VLOOKUP($A29,[1]Diplomado!$A$3:$M$59,8,0)</f>
        <v>13486</v>
      </c>
      <c r="I29" s="11">
        <f>VLOOKUP($A29,[1]Diplomado!$A$3:$M$59,9,0)</f>
        <v>120</v>
      </c>
      <c r="J29" s="11">
        <f>VLOOKUP($A29,[1]Diplomado!$A$3:$M$59,10,0)</f>
        <v>13606</v>
      </c>
      <c r="K29" s="11">
        <f>VLOOKUP($A29,[1]Diplomado!$A$3:$M$59,11,0)</f>
        <v>252</v>
      </c>
      <c r="L29" s="11">
        <f>VLOOKUP($A29,[1]Diplomado!$A$3:$M$59,12,0)</f>
        <v>27</v>
      </c>
      <c r="M29" s="11">
        <f>VLOOKUP($A29,[1]Diplomado!$A$3:$M$59,13,0)</f>
        <v>279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21" customFormat="1" ht="14.25" customHeight="1" x14ac:dyDescent="0.25">
      <c r="A30" s="18" t="s">
        <v>31</v>
      </c>
      <c r="B30" s="19">
        <f t="shared" ref="B30:M30" si="2">SUM(B31:B38)</f>
        <v>42</v>
      </c>
      <c r="C30" s="19">
        <f t="shared" si="2"/>
        <v>8</v>
      </c>
      <c r="D30" s="19">
        <f t="shared" si="2"/>
        <v>50</v>
      </c>
      <c r="E30" s="19">
        <f t="shared" si="2"/>
        <v>1072</v>
      </c>
      <c r="F30" s="19">
        <f t="shared" si="2"/>
        <v>2</v>
      </c>
      <c r="G30" s="19">
        <f t="shared" si="2"/>
        <v>1074</v>
      </c>
      <c r="H30" s="19">
        <f t="shared" si="2"/>
        <v>9124</v>
      </c>
      <c r="I30" s="19">
        <f t="shared" si="2"/>
        <v>807</v>
      </c>
      <c r="J30" s="19">
        <f t="shared" si="2"/>
        <v>9931</v>
      </c>
      <c r="K30" s="19">
        <f t="shared" si="2"/>
        <v>443</v>
      </c>
      <c r="L30" s="19">
        <f t="shared" si="2"/>
        <v>31</v>
      </c>
      <c r="M30" s="19">
        <f t="shared" si="2"/>
        <v>474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4.25" customHeight="1" x14ac:dyDescent="0.25">
      <c r="A31" s="10" t="s">
        <v>32</v>
      </c>
      <c r="B31" s="11">
        <v>3</v>
      </c>
      <c r="C31" s="11">
        <v>0</v>
      </c>
      <c r="D31" s="11">
        <v>3</v>
      </c>
      <c r="E31" s="11">
        <v>64</v>
      </c>
      <c r="F31" s="11">
        <v>0</v>
      </c>
      <c r="G31" s="11">
        <v>64</v>
      </c>
      <c r="H31" s="11">
        <v>500</v>
      </c>
      <c r="I31" s="11">
        <v>0</v>
      </c>
      <c r="J31" s="11">
        <v>500</v>
      </c>
      <c r="K31" s="11">
        <v>8</v>
      </c>
      <c r="L31" s="11">
        <v>0</v>
      </c>
      <c r="M31" s="11">
        <v>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4.25" customHeight="1" x14ac:dyDescent="0.25">
      <c r="A32" s="10" t="s">
        <v>33</v>
      </c>
      <c r="B32" s="11">
        <v>1</v>
      </c>
      <c r="C32" s="11">
        <v>5</v>
      </c>
      <c r="D32" s="11">
        <v>6</v>
      </c>
      <c r="E32" s="11">
        <v>121</v>
      </c>
      <c r="F32" s="11">
        <v>2</v>
      </c>
      <c r="G32" s="11">
        <v>123</v>
      </c>
      <c r="H32" s="11">
        <v>80</v>
      </c>
      <c r="I32" s="11">
        <v>605</v>
      </c>
      <c r="J32" s="11">
        <v>685</v>
      </c>
      <c r="K32" s="11">
        <v>35</v>
      </c>
      <c r="L32" s="11">
        <v>0</v>
      </c>
      <c r="M32" s="11">
        <v>35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4.25" customHeight="1" x14ac:dyDescent="0.25">
      <c r="A33" s="10" t="s">
        <v>34</v>
      </c>
      <c r="B33" s="11">
        <v>15</v>
      </c>
      <c r="C33" s="11">
        <v>1</v>
      </c>
      <c r="D33" s="11">
        <v>16</v>
      </c>
      <c r="E33" s="11">
        <v>419</v>
      </c>
      <c r="F33" s="11">
        <v>0</v>
      </c>
      <c r="G33" s="11">
        <v>419</v>
      </c>
      <c r="H33" s="11">
        <v>2740</v>
      </c>
      <c r="I33" s="11">
        <v>120</v>
      </c>
      <c r="J33" s="11">
        <v>2860</v>
      </c>
      <c r="K33" s="11">
        <v>179</v>
      </c>
      <c r="L33" s="11">
        <v>13</v>
      </c>
      <c r="M33" s="11">
        <v>192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 customHeight="1" x14ac:dyDescent="0.25">
      <c r="A34" s="10" t="s">
        <v>35</v>
      </c>
      <c r="B34" s="11">
        <v>0</v>
      </c>
      <c r="C34" s="11">
        <v>2</v>
      </c>
      <c r="D34" s="11">
        <v>2</v>
      </c>
      <c r="E34" s="11">
        <v>22</v>
      </c>
      <c r="F34" s="11">
        <v>0</v>
      </c>
      <c r="G34" s="11">
        <v>22</v>
      </c>
      <c r="H34" s="11">
        <v>418</v>
      </c>
      <c r="I34" s="11">
        <v>62</v>
      </c>
      <c r="J34" s="11">
        <v>480</v>
      </c>
      <c r="K34" s="11">
        <v>22</v>
      </c>
      <c r="L34" s="11">
        <v>13</v>
      </c>
      <c r="M34" s="11">
        <v>35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4.25" customHeight="1" x14ac:dyDescent="0.25">
      <c r="A35" s="10" t="s">
        <v>36</v>
      </c>
      <c r="B35" s="11">
        <v>1</v>
      </c>
      <c r="C35" s="11">
        <v>0</v>
      </c>
      <c r="D35" s="11">
        <v>1</v>
      </c>
      <c r="E35" s="11">
        <v>9</v>
      </c>
      <c r="F35" s="11">
        <v>0</v>
      </c>
      <c r="G35" s="11">
        <v>9</v>
      </c>
      <c r="H35" s="11">
        <v>240</v>
      </c>
      <c r="I35" s="11">
        <v>0</v>
      </c>
      <c r="J35" s="11">
        <v>240</v>
      </c>
      <c r="K35" s="11">
        <v>24</v>
      </c>
      <c r="L35" s="11">
        <v>0</v>
      </c>
      <c r="M35" s="11">
        <v>24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4.25" customHeight="1" x14ac:dyDescent="0.25">
      <c r="A36" s="10" t="s">
        <v>37</v>
      </c>
      <c r="B36" s="11">
        <v>3</v>
      </c>
      <c r="C36" s="11">
        <v>0</v>
      </c>
      <c r="D36" s="11">
        <v>3</v>
      </c>
      <c r="E36" s="11">
        <v>127</v>
      </c>
      <c r="F36" s="11">
        <v>0</v>
      </c>
      <c r="G36" s="11">
        <v>127</v>
      </c>
      <c r="H36" s="11">
        <v>470</v>
      </c>
      <c r="I36" s="11">
        <v>20</v>
      </c>
      <c r="J36" s="11">
        <v>490</v>
      </c>
      <c r="K36" s="11">
        <v>28</v>
      </c>
      <c r="L36" s="11">
        <v>5</v>
      </c>
      <c r="M36" s="11">
        <v>33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25" customHeight="1" x14ac:dyDescent="0.25">
      <c r="A37" s="10" t="s">
        <v>38</v>
      </c>
      <c r="B37" s="11">
        <v>4</v>
      </c>
      <c r="C37" s="11">
        <v>0</v>
      </c>
      <c r="D37" s="11">
        <v>4</v>
      </c>
      <c r="E37" s="11">
        <v>50</v>
      </c>
      <c r="F37" s="11">
        <v>0</v>
      </c>
      <c r="G37" s="11">
        <v>50</v>
      </c>
      <c r="H37" s="11">
        <v>1286</v>
      </c>
      <c r="I37" s="11">
        <v>0</v>
      </c>
      <c r="J37" s="11">
        <v>1286</v>
      </c>
      <c r="K37" s="11">
        <v>39</v>
      </c>
      <c r="L37" s="11">
        <v>0</v>
      </c>
      <c r="M37" s="11">
        <v>39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25" customHeight="1" x14ac:dyDescent="0.25">
      <c r="A38" s="10" t="s">
        <v>39</v>
      </c>
      <c r="B38" s="11">
        <v>15</v>
      </c>
      <c r="C38" s="11">
        <v>0</v>
      </c>
      <c r="D38" s="11">
        <v>15</v>
      </c>
      <c r="E38" s="11">
        <v>260</v>
      </c>
      <c r="F38" s="11">
        <v>0</v>
      </c>
      <c r="G38" s="11">
        <v>260</v>
      </c>
      <c r="H38" s="11">
        <v>3390</v>
      </c>
      <c r="I38" s="11">
        <v>0</v>
      </c>
      <c r="J38" s="11">
        <v>3390</v>
      </c>
      <c r="K38" s="11">
        <v>108</v>
      </c>
      <c r="L38" s="11">
        <v>0</v>
      </c>
      <c r="M38" s="11">
        <v>108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21" customFormat="1" ht="14.25" customHeight="1" x14ac:dyDescent="0.25">
      <c r="A39" s="18" t="s">
        <v>40</v>
      </c>
      <c r="B39" s="19">
        <f t="shared" ref="B39:M39" si="3">SUM(B40:B70)</f>
        <v>96</v>
      </c>
      <c r="C39" s="19">
        <f t="shared" si="3"/>
        <v>18</v>
      </c>
      <c r="D39" s="19">
        <f t="shared" si="3"/>
        <v>114</v>
      </c>
      <c r="E39" s="19">
        <f t="shared" si="3"/>
        <v>3107</v>
      </c>
      <c r="F39" s="19">
        <f t="shared" si="3"/>
        <v>122</v>
      </c>
      <c r="G39" s="19">
        <f t="shared" si="3"/>
        <v>3229</v>
      </c>
      <c r="H39" s="19">
        <f t="shared" si="3"/>
        <v>14678</v>
      </c>
      <c r="I39" s="19">
        <f t="shared" si="3"/>
        <v>2182</v>
      </c>
      <c r="J39" s="19">
        <f t="shared" si="3"/>
        <v>16860</v>
      </c>
      <c r="K39" s="19">
        <f t="shared" si="3"/>
        <v>1692</v>
      </c>
      <c r="L39" s="19">
        <f t="shared" si="3"/>
        <v>326</v>
      </c>
      <c r="M39" s="19">
        <f t="shared" si="3"/>
        <v>2018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 x14ac:dyDescent="0.25">
      <c r="A40" s="10" t="s">
        <v>41</v>
      </c>
      <c r="B40" s="11">
        <v>1</v>
      </c>
      <c r="C40" s="11">
        <v>3</v>
      </c>
      <c r="D40" s="11">
        <v>4</v>
      </c>
      <c r="E40" s="11">
        <v>62</v>
      </c>
      <c r="F40" s="11">
        <v>6</v>
      </c>
      <c r="G40" s="11">
        <v>68</v>
      </c>
      <c r="H40" s="11">
        <v>160</v>
      </c>
      <c r="I40" s="11">
        <v>520</v>
      </c>
      <c r="J40" s="11">
        <v>680</v>
      </c>
      <c r="K40" s="11">
        <v>19</v>
      </c>
      <c r="L40" s="11">
        <v>1</v>
      </c>
      <c r="M40" s="11">
        <v>20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4.25" customHeight="1" x14ac:dyDescent="0.25">
      <c r="A41" s="10" t="s">
        <v>42</v>
      </c>
      <c r="B41" s="11">
        <v>1</v>
      </c>
      <c r="C41" s="11">
        <v>0</v>
      </c>
      <c r="D41" s="11">
        <v>1</v>
      </c>
      <c r="E41" s="11">
        <v>11</v>
      </c>
      <c r="F41" s="11">
        <v>0</v>
      </c>
      <c r="G41" s="11">
        <v>11</v>
      </c>
      <c r="H41" s="11">
        <v>166</v>
      </c>
      <c r="I41" s="11">
        <v>0</v>
      </c>
      <c r="J41" s="11">
        <v>166</v>
      </c>
      <c r="K41" s="11">
        <v>7</v>
      </c>
      <c r="L41" s="11">
        <v>0</v>
      </c>
      <c r="M41" s="11">
        <v>7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4.25" customHeight="1" x14ac:dyDescent="0.25">
      <c r="A42" s="10" t="s">
        <v>43</v>
      </c>
      <c r="B42" s="11">
        <v>5</v>
      </c>
      <c r="C42" s="11">
        <v>1</v>
      </c>
      <c r="D42" s="11">
        <v>6</v>
      </c>
      <c r="E42" s="11">
        <v>138</v>
      </c>
      <c r="F42" s="11">
        <v>3</v>
      </c>
      <c r="G42" s="11">
        <v>141</v>
      </c>
      <c r="H42" s="11">
        <v>690</v>
      </c>
      <c r="I42" s="11">
        <v>160</v>
      </c>
      <c r="J42" s="11">
        <v>850</v>
      </c>
      <c r="K42" s="11">
        <v>147</v>
      </c>
      <c r="L42" s="11">
        <v>13</v>
      </c>
      <c r="M42" s="11">
        <v>160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4.25" customHeight="1" x14ac:dyDescent="0.25">
      <c r="A43" s="10" t="s">
        <v>44</v>
      </c>
      <c r="B43" s="11">
        <v>1</v>
      </c>
      <c r="C43" s="11">
        <v>0</v>
      </c>
      <c r="D43" s="11">
        <v>1</v>
      </c>
      <c r="E43" s="11">
        <v>21</v>
      </c>
      <c r="F43" s="11">
        <v>4</v>
      </c>
      <c r="G43" s="11">
        <v>25</v>
      </c>
      <c r="H43" s="11">
        <v>120</v>
      </c>
      <c r="I43" s="11">
        <v>0</v>
      </c>
      <c r="J43" s="11">
        <v>120</v>
      </c>
      <c r="K43" s="11">
        <v>7</v>
      </c>
      <c r="L43" s="11">
        <v>1</v>
      </c>
      <c r="M43" s="11">
        <v>8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4.25" customHeight="1" x14ac:dyDescent="0.25">
      <c r="A44" s="10" t="s">
        <v>45</v>
      </c>
      <c r="B44" s="11">
        <v>7</v>
      </c>
      <c r="C44" s="11">
        <v>0</v>
      </c>
      <c r="D44" s="11">
        <v>7</v>
      </c>
      <c r="E44" s="11">
        <v>252</v>
      </c>
      <c r="F44" s="11">
        <v>7</v>
      </c>
      <c r="G44" s="11">
        <v>259</v>
      </c>
      <c r="H44" s="11">
        <v>1480</v>
      </c>
      <c r="I44" s="11">
        <v>0</v>
      </c>
      <c r="J44" s="11">
        <v>1480</v>
      </c>
      <c r="K44" s="11">
        <v>53</v>
      </c>
      <c r="L44" s="11">
        <v>0</v>
      </c>
      <c r="M44" s="11">
        <v>53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4.25" customHeight="1" x14ac:dyDescent="0.25">
      <c r="A45" s="10" t="s">
        <v>46</v>
      </c>
      <c r="B45" s="11">
        <v>1</v>
      </c>
      <c r="C45" s="11">
        <v>0</v>
      </c>
      <c r="D45" s="11">
        <v>1</v>
      </c>
      <c r="E45" s="11">
        <v>93</v>
      </c>
      <c r="F45" s="11">
        <v>0</v>
      </c>
      <c r="G45" s="11">
        <v>93</v>
      </c>
      <c r="H45" s="11">
        <v>120</v>
      </c>
      <c r="I45" s="11">
        <v>0</v>
      </c>
      <c r="J45" s="11">
        <v>120</v>
      </c>
      <c r="K45" s="11">
        <v>10</v>
      </c>
      <c r="L45" s="11">
        <v>0</v>
      </c>
      <c r="M45" s="11">
        <v>10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4.25" customHeight="1" x14ac:dyDescent="0.25">
      <c r="A46" s="10" t="s">
        <v>47</v>
      </c>
      <c r="B46" s="11">
        <v>5</v>
      </c>
      <c r="C46" s="11">
        <v>0</v>
      </c>
      <c r="D46" s="11">
        <v>5</v>
      </c>
      <c r="E46" s="11">
        <v>96</v>
      </c>
      <c r="F46" s="11">
        <v>7</v>
      </c>
      <c r="G46" s="11">
        <v>103</v>
      </c>
      <c r="H46" s="11">
        <v>698</v>
      </c>
      <c r="I46" s="11">
        <v>0</v>
      </c>
      <c r="J46" s="11">
        <v>698</v>
      </c>
      <c r="K46" s="11">
        <v>62</v>
      </c>
      <c r="L46" s="11">
        <v>3</v>
      </c>
      <c r="M46" s="11">
        <v>65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4.25" customHeight="1" x14ac:dyDescent="0.25">
      <c r="A47" s="10" t="s">
        <v>48</v>
      </c>
      <c r="B47" s="11">
        <v>1</v>
      </c>
      <c r="C47" s="11">
        <v>2</v>
      </c>
      <c r="D47" s="11">
        <v>3</v>
      </c>
      <c r="E47" s="11">
        <v>64</v>
      </c>
      <c r="F47" s="11">
        <v>24</v>
      </c>
      <c r="G47" s="11">
        <v>88</v>
      </c>
      <c r="H47" s="11">
        <v>174</v>
      </c>
      <c r="I47" s="11">
        <v>160</v>
      </c>
      <c r="J47" s="11">
        <v>334</v>
      </c>
      <c r="K47" s="11">
        <v>56</v>
      </c>
      <c r="L47" s="11">
        <v>11</v>
      </c>
      <c r="M47" s="11">
        <v>67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4.25" customHeight="1" x14ac:dyDescent="0.25">
      <c r="A48" s="10" t="s">
        <v>49</v>
      </c>
      <c r="B48" s="11">
        <v>1</v>
      </c>
      <c r="C48" s="11">
        <v>0</v>
      </c>
      <c r="D48" s="11">
        <v>1</v>
      </c>
      <c r="E48" s="11">
        <v>9</v>
      </c>
      <c r="F48" s="11">
        <v>0</v>
      </c>
      <c r="G48" s="11">
        <v>9</v>
      </c>
      <c r="H48" s="11">
        <v>120</v>
      </c>
      <c r="I48" s="11">
        <v>0</v>
      </c>
      <c r="J48" s="11">
        <v>120</v>
      </c>
      <c r="K48" s="11">
        <v>6</v>
      </c>
      <c r="L48" s="11">
        <v>0</v>
      </c>
      <c r="M48" s="11">
        <v>6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4.25" customHeight="1" x14ac:dyDescent="0.25">
      <c r="A49" s="10" t="s">
        <v>50</v>
      </c>
      <c r="B49" s="11">
        <v>24</v>
      </c>
      <c r="C49" s="11">
        <v>0</v>
      </c>
      <c r="D49" s="11">
        <v>24</v>
      </c>
      <c r="E49" s="11">
        <v>503</v>
      </c>
      <c r="F49" s="11">
        <v>2</v>
      </c>
      <c r="G49" s="11">
        <v>505</v>
      </c>
      <c r="H49" s="11">
        <v>4430</v>
      </c>
      <c r="I49" s="11">
        <v>0</v>
      </c>
      <c r="J49" s="11">
        <v>4430</v>
      </c>
      <c r="K49" s="11">
        <v>206</v>
      </c>
      <c r="L49" s="11">
        <v>2</v>
      </c>
      <c r="M49" s="11">
        <v>208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4.25" customHeight="1" x14ac:dyDescent="0.25">
      <c r="A50" s="10" t="s">
        <v>51</v>
      </c>
      <c r="B50" s="11">
        <v>1</v>
      </c>
      <c r="C50" s="11">
        <v>0</v>
      </c>
      <c r="D50" s="11">
        <v>1</v>
      </c>
      <c r="E50" s="11">
        <v>21</v>
      </c>
      <c r="F50" s="11">
        <v>0</v>
      </c>
      <c r="G50" s="11">
        <v>21</v>
      </c>
      <c r="H50" s="11">
        <v>120</v>
      </c>
      <c r="I50" s="11">
        <v>0</v>
      </c>
      <c r="J50" s="11">
        <v>120</v>
      </c>
      <c r="K50" s="11">
        <v>9</v>
      </c>
      <c r="L50" s="11">
        <v>0</v>
      </c>
      <c r="M50" s="11">
        <v>9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4.25" customHeight="1" x14ac:dyDescent="0.25">
      <c r="A51" s="10" t="s">
        <v>52</v>
      </c>
      <c r="B51" s="11">
        <v>1</v>
      </c>
      <c r="C51" s="11">
        <v>0</v>
      </c>
      <c r="D51" s="11">
        <v>1</v>
      </c>
      <c r="E51" s="11">
        <v>29</v>
      </c>
      <c r="F51" s="11">
        <v>0</v>
      </c>
      <c r="G51" s="11">
        <v>29</v>
      </c>
      <c r="H51" s="11">
        <v>133</v>
      </c>
      <c r="I51" s="11">
        <v>0</v>
      </c>
      <c r="J51" s="11">
        <v>133</v>
      </c>
      <c r="K51" s="11">
        <v>20</v>
      </c>
      <c r="L51" s="11">
        <v>0</v>
      </c>
      <c r="M51" s="11">
        <v>20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4.25" customHeight="1" x14ac:dyDescent="0.25">
      <c r="A52" s="10" t="s">
        <v>53</v>
      </c>
      <c r="B52" s="11">
        <v>1</v>
      </c>
      <c r="C52" s="11">
        <v>0</v>
      </c>
      <c r="D52" s="11">
        <v>1</v>
      </c>
      <c r="E52" s="11">
        <v>35</v>
      </c>
      <c r="F52" s="11">
        <v>6</v>
      </c>
      <c r="G52" s="11">
        <v>41</v>
      </c>
      <c r="H52" s="11">
        <v>147</v>
      </c>
      <c r="I52" s="11">
        <v>0</v>
      </c>
      <c r="J52" s="11">
        <v>147</v>
      </c>
      <c r="K52" s="11">
        <v>15</v>
      </c>
      <c r="L52" s="11">
        <v>7</v>
      </c>
      <c r="M52" s="11">
        <v>22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4.25" customHeight="1" x14ac:dyDescent="0.25">
      <c r="A53" s="10" t="s">
        <v>54</v>
      </c>
      <c r="B53" s="11">
        <v>3</v>
      </c>
      <c r="C53" s="11">
        <v>0</v>
      </c>
      <c r="D53" s="11">
        <v>3</v>
      </c>
      <c r="E53" s="11">
        <v>53</v>
      </c>
      <c r="F53" s="11">
        <v>0</v>
      </c>
      <c r="G53" s="11">
        <v>53</v>
      </c>
      <c r="H53" s="11">
        <v>516</v>
      </c>
      <c r="I53" s="11">
        <v>0</v>
      </c>
      <c r="J53" s="11">
        <v>516</v>
      </c>
      <c r="K53" s="11">
        <v>14</v>
      </c>
      <c r="L53" s="11">
        <v>0</v>
      </c>
      <c r="M53" s="11">
        <v>14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4.25" customHeight="1" x14ac:dyDescent="0.25">
      <c r="A54" s="10" t="s">
        <v>55</v>
      </c>
      <c r="B54" s="11">
        <v>2</v>
      </c>
      <c r="C54" s="11">
        <v>0</v>
      </c>
      <c r="D54" s="11">
        <v>2</v>
      </c>
      <c r="E54" s="11">
        <v>70</v>
      </c>
      <c r="F54" s="11">
        <v>0</v>
      </c>
      <c r="G54" s="11">
        <v>70</v>
      </c>
      <c r="H54" s="11">
        <v>240</v>
      </c>
      <c r="I54" s="11">
        <v>0</v>
      </c>
      <c r="J54" s="11">
        <v>240</v>
      </c>
      <c r="K54" s="11">
        <v>64</v>
      </c>
      <c r="L54" s="11">
        <v>2</v>
      </c>
      <c r="M54" s="11">
        <v>66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4.25" customHeight="1" x14ac:dyDescent="0.25">
      <c r="A55" s="10" t="s">
        <v>56</v>
      </c>
      <c r="B55" s="11">
        <v>2</v>
      </c>
      <c r="C55" s="11">
        <v>0</v>
      </c>
      <c r="D55" s="11">
        <v>2</v>
      </c>
      <c r="E55" s="11">
        <v>16</v>
      </c>
      <c r="F55" s="11">
        <v>1</v>
      </c>
      <c r="G55" s="11">
        <v>17</v>
      </c>
      <c r="H55" s="11">
        <v>252</v>
      </c>
      <c r="I55" s="11">
        <v>0</v>
      </c>
      <c r="J55" s="11">
        <v>252</v>
      </c>
      <c r="K55" s="11">
        <v>34</v>
      </c>
      <c r="L55" s="11">
        <v>0</v>
      </c>
      <c r="M55" s="11">
        <v>34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4.25" customHeight="1" x14ac:dyDescent="0.25">
      <c r="A56" s="10" t="s">
        <v>57</v>
      </c>
      <c r="B56" s="11">
        <v>2</v>
      </c>
      <c r="C56" s="11">
        <v>0</v>
      </c>
      <c r="D56" s="11">
        <v>2</v>
      </c>
      <c r="E56" s="11">
        <v>21</v>
      </c>
      <c r="F56" s="11">
        <v>0</v>
      </c>
      <c r="G56" s="11">
        <v>21</v>
      </c>
      <c r="H56" s="11">
        <v>290</v>
      </c>
      <c r="I56" s="11">
        <v>0</v>
      </c>
      <c r="J56" s="11">
        <v>290</v>
      </c>
      <c r="K56" s="11">
        <v>12</v>
      </c>
      <c r="L56" s="11">
        <v>0</v>
      </c>
      <c r="M56" s="11">
        <v>12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4.25" customHeight="1" x14ac:dyDescent="0.25">
      <c r="A57" s="10" t="s">
        <v>58</v>
      </c>
      <c r="B57" s="11">
        <v>1</v>
      </c>
      <c r="C57" s="11">
        <v>1</v>
      </c>
      <c r="D57" s="11">
        <v>2</v>
      </c>
      <c r="E57" s="11">
        <v>52</v>
      </c>
      <c r="F57" s="11">
        <v>4</v>
      </c>
      <c r="G57" s="11">
        <v>56</v>
      </c>
      <c r="H57" s="11">
        <v>341</v>
      </c>
      <c r="I57" s="11">
        <v>3</v>
      </c>
      <c r="J57" s="11">
        <v>344</v>
      </c>
      <c r="K57" s="11">
        <v>30</v>
      </c>
      <c r="L57" s="11">
        <v>1</v>
      </c>
      <c r="M57" s="11">
        <v>31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4.25" customHeight="1" x14ac:dyDescent="0.25">
      <c r="A58" s="10" t="s">
        <v>59</v>
      </c>
      <c r="B58" s="11">
        <v>1</v>
      </c>
      <c r="C58" s="11">
        <v>0</v>
      </c>
      <c r="D58" s="11">
        <v>1</v>
      </c>
      <c r="E58" s="11">
        <v>62</v>
      </c>
      <c r="F58" s="11">
        <v>3</v>
      </c>
      <c r="G58" s="11">
        <v>65</v>
      </c>
      <c r="H58" s="11">
        <v>120</v>
      </c>
      <c r="I58" s="11">
        <v>0</v>
      </c>
      <c r="J58" s="11">
        <v>120</v>
      </c>
      <c r="K58" s="11">
        <v>2</v>
      </c>
      <c r="L58" s="11">
        <v>4</v>
      </c>
      <c r="M58" s="11">
        <v>6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4.25" customHeight="1" x14ac:dyDescent="0.25">
      <c r="A59" s="10" t="s">
        <v>60</v>
      </c>
      <c r="B59" s="11">
        <v>12</v>
      </c>
      <c r="C59" s="11">
        <v>0</v>
      </c>
      <c r="D59" s="11">
        <v>12</v>
      </c>
      <c r="E59" s="11">
        <v>119</v>
      </c>
      <c r="F59" s="11">
        <v>3</v>
      </c>
      <c r="G59" s="11">
        <v>122</v>
      </c>
      <c r="H59" s="11">
        <v>152</v>
      </c>
      <c r="I59" s="11">
        <v>0</v>
      </c>
      <c r="J59" s="11">
        <v>152</v>
      </c>
      <c r="K59" s="11">
        <v>37</v>
      </c>
      <c r="L59" s="11">
        <v>0</v>
      </c>
      <c r="M59" s="11">
        <v>37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4.25" customHeight="1" x14ac:dyDescent="0.25">
      <c r="A60" s="10" t="s">
        <v>61</v>
      </c>
      <c r="B60" s="11">
        <v>1</v>
      </c>
      <c r="C60" s="11">
        <v>0</v>
      </c>
      <c r="D60" s="11">
        <v>1</v>
      </c>
      <c r="E60" s="11">
        <v>8</v>
      </c>
      <c r="F60" s="11">
        <v>0</v>
      </c>
      <c r="G60" s="11">
        <v>8</v>
      </c>
      <c r="H60" s="11">
        <v>120</v>
      </c>
      <c r="I60" s="11">
        <v>0</v>
      </c>
      <c r="J60" s="11">
        <v>120</v>
      </c>
      <c r="K60" s="11">
        <v>3</v>
      </c>
      <c r="L60" s="11">
        <v>0</v>
      </c>
      <c r="M60" s="11">
        <v>3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4.25" customHeight="1" x14ac:dyDescent="0.25">
      <c r="A61" s="10" t="s">
        <v>62</v>
      </c>
      <c r="B61" s="11">
        <v>0</v>
      </c>
      <c r="C61" s="11">
        <v>1</v>
      </c>
      <c r="D61" s="11">
        <v>1</v>
      </c>
      <c r="E61" s="11">
        <v>23</v>
      </c>
      <c r="F61" s="11">
        <v>2</v>
      </c>
      <c r="G61" s="11">
        <v>25</v>
      </c>
      <c r="H61" s="11">
        <v>0</v>
      </c>
      <c r="I61" s="11">
        <v>124</v>
      </c>
      <c r="J61" s="11">
        <v>124</v>
      </c>
      <c r="K61" s="11">
        <v>17</v>
      </c>
      <c r="L61" s="11">
        <v>11</v>
      </c>
      <c r="M61" s="11">
        <v>28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4.25" customHeight="1" x14ac:dyDescent="0.25">
      <c r="A62" s="10" t="s">
        <v>63</v>
      </c>
      <c r="B62" s="11">
        <v>1</v>
      </c>
      <c r="C62" s="11">
        <v>0</v>
      </c>
      <c r="D62" s="11">
        <v>1</v>
      </c>
      <c r="E62" s="11">
        <v>25</v>
      </c>
      <c r="F62" s="11">
        <v>4</v>
      </c>
      <c r="G62" s="11">
        <v>29</v>
      </c>
      <c r="H62" s="11">
        <v>114</v>
      </c>
      <c r="I62" s="11">
        <v>10</v>
      </c>
      <c r="J62" s="11">
        <v>124</v>
      </c>
      <c r="K62" s="11">
        <v>13</v>
      </c>
      <c r="L62" s="11">
        <v>3</v>
      </c>
      <c r="M62" s="11">
        <v>16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4.25" customHeight="1" x14ac:dyDescent="0.25">
      <c r="A63" s="10" t="s">
        <v>64</v>
      </c>
      <c r="B63" s="11">
        <v>7</v>
      </c>
      <c r="C63" s="11">
        <v>6</v>
      </c>
      <c r="D63" s="11">
        <v>13</v>
      </c>
      <c r="E63" s="11">
        <v>661</v>
      </c>
      <c r="F63" s="11">
        <v>21</v>
      </c>
      <c r="G63" s="11">
        <v>682</v>
      </c>
      <c r="H63" s="11">
        <v>1217</v>
      </c>
      <c r="I63" s="11">
        <v>558</v>
      </c>
      <c r="J63" s="11">
        <v>1775</v>
      </c>
      <c r="K63" s="11">
        <v>222</v>
      </c>
      <c r="L63" s="11">
        <v>194</v>
      </c>
      <c r="M63" s="11">
        <v>416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4.25" customHeight="1" x14ac:dyDescent="0.25">
      <c r="A64" s="10" t="s">
        <v>65</v>
      </c>
      <c r="B64" s="11">
        <v>1</v>
      </c>
      <c r="C64" s="11">
        <v>1</v>
      </c>
      <c r="D64" s="11">
        <v>2</v>
      </c>
      <c r="E64" s="11">
        <v>55</v>
      </c>
      <c r="F64" s="11">
        <v>15</v>
      </c>
      <c r="G64" s="11">
        <v>70</v>
      </c>
      <c r="H64" s="11">
        <v>120</v>
      </c>
      <c r="I64" s="11">
        <v>121</v>
      </c>
      <c r="J64" s="11">
        <v>241</v>
      </c>
      <c r="K64" s="11">
        <v>35</v>
      </c>
      <c r="L64" s="11">
        <v>6</v>
      </c>
      <c r="M64" s="11">
        <v>41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4.25" customHeight="1" x14ac:dyDescent="0.25">
      <c r="A65" s="10" t="s">
        <v>66</v>
      </c>
      <c r="B65" s="11">
        <v>5</v>
      </c>
      <c r="C65" s="11">
        <v>0</v>
      </c>
      <c r="D65" s="11">
        <v>5</v>
      </c>
      <c r="E65" s="11">
        <v>219</v>
      </c>
      <c r="F65" s="11">
        <v>1</v>
      </c>
      <c r="G65" s="11">
        <v>220</v>
      </c>
      <c r="H65" s="11">
        <v>732</v>
      </c>
      <c r="I65" s="11">
        <v>28</v>
      </c>
      <c r="J65" s="11">
        <v>760</v>
      </c>
      <c r="K65" s="11">
        <v>216</v>
      </c>
      <c r="L65" s="11">
        <v>25</v>
      </c>
      <c r="M65" s="11">
        <v>241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4.25" customHeight="1" x14ac:dyDescent="0.25">
      <c r="A66" s="10" t="s">
        <v>67</v>
      </c>
      <c r="B66" s="11">
        <v>3</v>
      </c>
      <c r="C66" s="11">
        <v>0</v>
      </c>
      <c r="D66" s="11">
        <v>3</v>
      </c>
      <c r="E66" s="11">
        <v>195</v>
      </c>
      <c r="F66" s="11">
        <v>2</v>
      </c>
      <c r="G66" s="11">
        <v>197</v>
      </c>
      <c r="H66" s="11">
        <v>757</v>
      </c>
      <c r="I66" s="11">
        <v>0</v>
      </c>
      <c r="J66" s="11">
        <v>757</v>
      </c>
      <c r="K66" s="11">
        <v>164</v>
      </c>
      <c r="L66" s="11">
        <v>0</v>
      </c>
      <c r="M66" s="11">
        <v>164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4.25" customHeight="1" x14ac:dyDescent="0.25">
      <c r="A67" s="10" t="s">
        <v>68</v>
      </c>
      <c r="B67" s="11">
        <v>0</v>
      </c>
      <c r="C67" s="11">
        <v>1</v>
      </c>
      <c r="D67" s="11">
        <v>1</v>
      </c>
      <c r="E67" s="11">
        <v>10</v>
      </c>
      <c r="F67" s="11">
        <v>2</v>
      </c>
      <c r="G67" s="11">
        <v>12</v>
      </c>
      <c r="H67" s="11">
        <v>129</v>
      </c>
      <c r="I67" s="11">
        <v>4</v>
      </c>
      <c r="J67" s="11">
        <v>133</v>
      </c>
      <c r="K67" s="11">
        <v>13</v>
      </c>
      <c r="L67" s="11">
        <v>1</v>
      </c>
      <c r="M67" s="11">
        <v>14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4.25" customHeight="1" x14ac:dyDescent="0.25">
      <c r="A68" s="10" t="s">
        <v>69</v>
      </c>
      <c r="B68" s="11">
        <v>3</v>
      </c>
      <c r="C68" s="11">
        <v>0</v>
      </c>
      <c r="D68" s="11">
        <v>3</v>
      </c>
      <c r="E68" s="11">
        <v>40</v>
      </c>
      <c r="F68" s="11">
        <v>0</v>
      </c>
      <c r="G68" s="11">
        <v>40</v>
      </c>
      <c r="H68" s="11">
        <v>760</v>
      </c>
      <c r="I68" s="11">
        <v>0</v>
      </c>
      <c r="J68" s="11">
        <v>760</v>
      </c>
      <c r="K68" s="11">
        <v>26</v>
      </c>
      <c r="L68" s="11">
        <v>0</v>
      </c>
      <c r="M68" s="11">
        <v>26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4.25" customHeight="1" x14ac:dyDescent="0.25">
      <c r="A69" s="10" t="s">
        <v>70</v>
      </c>
      <c r="B69" s="11">
        <v>1</v>
      </c>
      <c r="C69" s="11">
        <v>0</v>
      </c>
      <c r="D69" s="11">
        <v>1</v>
      </c>
      <c r="E69" s="11">
        <v>30</v>
      </c>
      <c r="F69" s="11">
        <v>0</v>
      </c>
      <c r="G69" s="11">
        <v>30</v>
      </c>
      <c r="H69" s="11">
        <v>120</v>
      </c>
      <c r="I69" s="11">
        <v>0</v>
      </c>
      <c r="J69" s="11">
        <v>120</v>
      </c>
      <c r="K69" s="11">
        <v>15</v>
      </c>
      <c r="L69" s="11">
        <v>0</v>
      </c>
      <c r="M69" s="11">
        <v>15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4.25" customHeight="1" x14ac:dyDescent="0.25">
      <c r="A70" s="10" t="s">
        <v>71</v>
      </c>
      <c r="B70" s="11">
        <v>1</v>
      </c>
      <c r="C70" s="11">
        <v>2</v>
      </c>
      <c r="D70" s="11">
        <v>3</v>
      </c>
      <c r="E70" s="11">
        <v>114</v>
      </c>
      <c r="F70" s="11">
        <v>5</v>
      </c>
      <c r="G70" s="11">
        <v>119</v>
      </c>
      <c r="H70" s="11">
        <v>140</v>
      </c>
      <c r="I70" s="11">
        <v>494</v>
      </c>
      <c r="J70" s="11">
        <v>634</v>
      </c>
      <c r="K70" s="11">
        <v>158</v>
      </c>
      <c r="L70" s="11">
        <v>41</v>
      </c>
      <c r="M70" s="11">
        <v>199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4.25" customHeight="1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5" customFormat="1" ht="14.25" customHeight="1" x14ac:dyDescent="0.25">
      <c r="A72" s="13" t="s">
        <v>72</v>
      </c>
      <c r="B72" s="13">
        <f t="shared" ref="B72:M72" si="4">SUM(B8,B25,B39,B30)</f>
        <v>973</v>
      </c>
      <c r="C72" s="13">
        <f t="shared" si="4"/>
        <v>50</v>
      </c>
      <c r="D72" s="13">
        <f t="shared" si="4"/>
        <v>1023</v>
      </c>
      <c r="E72" s="13">
        <f t="shared" si="4"/>
        <v>23681</v>
      </c>
      <c r="F72" s="13">
        <f t="shared" si="4"/>
        <v>634</v>
      </c>
      <c r="G72" s="13">
        <f t="shared" si="4"/>
        <v>24315</v>
      </c>
      <c r="H72" s="13">
        <f t="shared" si="4"/>
        <v>289687</v>
      </c>
      <c r="I72" s="13">
        <f t="shared" si="4"/>
        <v>4218</v>
      </c>
      <c r="J72" s="13">
        <f t="shared" si="4"/>
        <v>293905</v>
      </c>
      <c r="K72" s="13">
        <f t="shared" si="4"/>
        <v>9690</v>
      </c>
      <c r="L72" s="13">
        <f t="shared" si="4"/>
        <v>472</v>
      </c>
      <c r="M72" s="13">
        <f t="shared" si="4"/>
        <v>10162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25">
      <c r="A73" s="1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4.25" customHeight="1" x14ac:dyDescent="0.25">
      <c r="A74" s="17" t="s">
        <v>73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4.25" customHeight="1" x14ac:dyDescent="0.25">
      <c r="A75" s="1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2025-03-25T21:13:35Z</dcterms:created>
  <dcterms:modified xsi:type="dcterms:W3CDTF">2025-03-25T21:15:38Z</dcterms:modified>
</cp:coreProperties>
</file>