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9720" windowHeight="5070" activeTab="0"/>
  </bookViews>
  <sheets>
    <sheet name="paniestc" sheetId="1" r:id="rId1"/>
    <sheet name="pa" sheetId="2" r:id="rId2"/>
    <sheet name="nom_inv" sheetId="3" r:id="rId3"/>
    <sheet name="noinv_ca" sheetId="4" r:id="rId4"/>
    <sheet name="nom2niv" sheetId="5" r:id="rId5"/>
    <sheet name="noinv_ne" sheetId="6" r:id="rId6"/>
    <sheet name="pardo_in" sheetId="7" r:id="rId7"/>
    <sheet name="nodo_2ni" sheetId="8" r:id="rId8"/>
    <sheet name="pado_inc" sheetId="9" r:id="rId9"/>
    <sheet name="prod_inv" sheetId="10" r:id="rId10"/>
  </sheets>
  <definedNames>
    <definedName name="_xlnm.Print_Titles" localSheetId="7">'nodo_2ni'!$2:$3</definedName>
    <definedName name="_xlnm.Print_Titles" localSheetId="3">'noinv_ca'!$B:$B,'noinv_ca'!$2:$4</definedName>
    <definedName name="_xlnm.Print_Titles" localSheetId="5">'noinv_ne'!$B:$B,'noinv_ne'!$2:$3</definedName>
    <definedName name="_xlnm.Print_Titles" localSheetId="4">'nom2niv'!$B:$B,'nom2niv'!$2:$4</definedName>
    <definedName name="_xlnm.Print_Titles" localSheetId="8">'pado_inc'!$B:$B,'pado_inc'!$2:$3</definedName>
    <definedName name="_xlnm.Print_Titles" localSheetId="6">'pardo_in'!$B:$B,'pardo_in'!$2:$3</definedName>
  </definedNames>
  <calcPr fullCalcOnLoad="1"/>
</workbook>
</file>

<file path=xl/sharedStrings.xml><?xml version="1.0" encoding="utf-8"?>
<sst xmlns="http://schemas.openxmlformats.org/spreadsheetml/2006/main" count="332" uniqueCount="104">
  <si>
    <t>Dependencia</t>
  </si>
  <si>
    <t>Licenciatura</t>
  </si>
  <si>
    <t>Posgrado</t>
  </si>
  <si>
    <t>Total</t>
  </si>
  <si>
    <t>FACULTADES</t>
  </si>
  <si>
    <t>Facultad de Ciencias</t>
  </si>
  <si>
    <t>Facultad de Ciencias Políticas y Sociales</t>
  </si>
  <si>
    <t>Facultad de Contaduría y Administración</t>
  </si>
  <si>
    <t>Facultad de Filosofía y Letras</t>
  </si>
  <si>
    <t>Facultad de Ingeniería</t>
  </si>
  <si>
    <t>Facultad de Medicina</t>
  </si>
  <si>
    <t>Facultad de Psicología</t>
  </si>
  <si>
    <t>Facultad de Química</t>
  </si>
  <si>
    <t>UNIDADES MULTIDISCIPLINARIAS</t>
  </si>
  <si>
    <t>Facultad de Estudios Superiores Cuautitlán</t>
  </si>
  <si>
    <t>INSTITUTOS</t>
  </si>
  <si>
    <t>Instituto de Geología</t>
  </si>
  <si>
    <t>Instituto de Investigaciones Biomédicas</t>
  </si>
  <si>
    <t>Instituto de Química</t>
  </si>
  <si>
    <t>T O T A L</t>
  </si>
  <si>
    <t>Artículos</t>
  </si>
  <si>
    <t>Capítulos</t>
  </si>
  <si>
    <t>en revistas</t>
  </si>
  <si>
    <t>Doctorado</t>
  </si>
  <si>
    <t>CENTROS</t>
  </si>
  <si>
    <t>Centro de Ciencias de la Atmósfera</t>
  </si>
  <si>
    <t>Centro de Instrumentos</t>
  </si>
  <si>
    <t>Centro de Investigación en Energía</t>
  </si>
  <si>
    <t>Centro de Investigación sobre Fijación de Nitrógeno</t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</si>
  <si>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</si>
  <si>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</si>
  <si>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</si>
  <si>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</si>
  <si>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</si>
  <si>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</si>
  <si>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</si>
  <si>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</si>
  <si>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</si>
  <si>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</si>
  <si>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Ingeniería</t>
  </si>
  <si>
    <t>Instituto de Investigaciones en Materiales</t>
  </si>
  <si>
    <t>Instituto de Investigaciones en Matemáticas Aplicadas y en Sistemas</t>
  </si>
  <si>
    <t>Instituto de Matemáticas</t>
  </si>
  <si>
    <t>FUENTE: Coordinación de la Investigación Científica, UNAM.</t>
  </si>
  <si>
    <t>%</t>
  </si>
  <si>
    <t>Participación</t>
  </si>
  <si>
    <t>docencia</t>
  </si>
  <si>
    <t>docente</t>
  </si>
  <si>
    <t>INVESTIGADOR ASOCIADO</t>
  </si>
  <si>
    <t>Investigador Nivel A</t>
  </si>
  <si>
    <t>Investigador Nivel B</t>
  </si>
  <si>
    <t>Investigador Nivel C</t>
  </si>
  <si>
    <t>INVESTIGADOR TITULAR</t>
  </si>
  <si>
    <t>Investigadores con docencia</t>
  </si>
  <si>
    <t>Sin Estudios</t>
  </si>
  <si>
    <t>Maestría</t>
  </si>
  <si>
    <t>Categoría / Nivel</t>
  </si>
  <si>
    <t xml:space="preserve"> PARTICIPACIÓN DOCENTE DE LOS INVESTIGADORES POR CATEGORÍA</t>
  </si>
  <si>
    <t xml:space="preserve"> PRODUCTOS DE INVESTIGACIÓN PUBLICADOS POR DEPENDENCIA</t>
  </si>
  <si>
    <t>DIRECCIÓN GENERAL DE ESTUDIOS DE POSGRADO</t>
  </si>
  <si>
    <t>PERSONAL ACADÉMICO POR DEPENDENCIA Y NIVEL DE ESTUDIOS</t>
  </si>
  <si>
    <r>
      <t>b</t>
    </r>
    <r>
      <rPr>
        <sz val="8"/>
        <rFont val="Arial"/>
        <family val="2"/>
      </rPr>
      <t xml:space="preserve">  Se contabiliza a los investigadores con nombramiento de profesor de asignatura en escuelas y facultades de la UNAM</t>
    </r>
  </si>
  <si>
    <t xml:space="preserve"> PARTICIPACIÓN DOCENTE DE LOS INVESTIGADORES POR DEPENDENCIA</t>
  </si>
  <si>
    <t>Libros</t>
  </si>
  <si>
    <t xml:space="preserve">                Coordinación de la Investigación Científica, UNAM.</t>
  </si>
  <si>
    <t>Facultad de Estudios Superiores Zaragoza</t>
  </si>
  <si>
    <t>Facultad de Medicina Veterinaria y Zootecnia</t>
  </si>
  <si>
    <t xml:space="preserve">                 Coordinación de la Investigación Científica, UNAM.</t>
  </si>
  <si>
    <t>COLEGIO DE CIENCIAS Y HUMANIDADES</t>
  </si>
  <si>
    <r>
      <t>b</t>
    </r>
    <r>
      <rPr>
        <sz val="8"/>
        <rFont val="Arial"/>
        <family val="2"/>
      </rPr>
      <t xml:space="preserve">  Se contabiliza a los académicos con nombramiento de profesor de asignatura en escuelas y facultades de la UNAM</t>
    </r>
  </si>
  <si>
    <r>
      <t>NOMBRAMIENTOS DOCENTES DE LOS INVESTIGADORES POR DEPENDENCIA Y NIVEL ESCOLAR</t>
    </r>
    <r>
      <rPr>
        <b/>
        <vertAlign val="superscript"/>
        <sz val="10"/>
        <rFont val="Arial"/>
        <family val="2"/>
      </rPr>
      <t>a,b</t>
    </r>
  </si>
  <si>
    <r>
      <t>NOMBRAMIENTOS DOCENTES EN DOS NIVELES Y EN UNA O DOS ESCUELAS O FACULTADES</t>
    </r>
    <r>
      <rPr>
        <b/>
        <vertAlign val="superscript"/>
        <sz val="10"/>
        <rFont val="Arial"/>
        <family val="2"/>
      </rPr>
      <t>a,b</t>
    </r>
  </si>
  <si>
    <t>Centro de Ciencias Físicas</t>
  </si>
  <si>
    <t>Centro de Neurobiología</t>
  </si>
  <si>
    <t>Centro de Ciencias de la Materia Condensada</t>
  </si>
  <si>
    <t>ESCUELA NACIONAL PREPARATORIA</t>
  </si>
  <si>
    <r>
      <t>Otros</t>
    </r>
    <r>
      <rPr>
        <vertAlign val="superscript"/>
        <sz val="8"/>
        <rFont val="Arial"/>
        <family val="2"/>
      </rPr>
      <t>c</t>
    </r>
  </si>
  <si>
    <t>INVESTIGADOR EMÉRITO</t>
  </si>
  <si>
    <r>
      <t>Otros</t>
    </r>
    <r>
      <rPr>
        <vertAlign val="superscript"/>
        <sz val="6"/>
        <rFont val="Arial"/>
        <family val="2"/>
      </rPr>
      <t>c</t>
    </r>
  </si>
  <si>
    <t>FUENTE: Nómina de la quincena 2 de 2000, UNAM.</t>
  </si>
  <si>
    <r>
      <t>a</t>
    </r>
    <r>
      <rPr>
        <sz val="8"/>
        <rFont val="Arial"/>
        <family val="2"/>
      </rPr>
      <t xml:space="preserve">  Hay 437 académicos que tienen participación docente, sin embargo algunos de ellos participan en dos facultades y/o</t>
    </r>
  </si>
  <si>
    <t xml:space="preserve">   en dos niveles lo que se traduce en 461 nombramientos.</t>
  </si>
  <si>
    <t xml:space="preserve">   durante el semestre 00-2, en bachillerato, licenciatura y posgrado.</t>
  </si>
  <si>
    <r>
      <t>a</t>
    </r>
    <r>
      <rPr>
        <sz val="8"/>
        <rFont val="Arial"/>
        <family val="2"/>
      </rPr>
      <t xml:space="preserve">  Hay 331 investigadores que tienen participación docente, sin embargo algunos de ellos participan en dos facultades y/o</t>
    </r>
  </si>
  <si>
    <t xml:space="preserve">   en dos niveles lo que se traduce en 350 nombramientos.</t>
  </si>
  <si>
    <t>Investigadores con nombramientos en</t>
  </si>
  <si>
    <t>Licenciatura y Posgrado</t>
  </si>
  <si>
    <t>superiores</t>
  </si>
  <si>
    <t>1 escuela</t>
  </si>
  <si>
    <t>ó facultad</t>
  </si>
  <si>
    <t>2 escuelas</t>
  </si>
  <si>
    <t>ó facultades</t>
  </si>
  <si>
    <t>en una o dos escuelas o facultades</t>
  </si>
  <si>
    <t xml:space="preserve">NOMBRAMIENTOS DOCENTES DEL PERSONAL ACADÉMICO </t>
  </si>
  <si>
    <r>
      <t>POR FACULTAD Y NIVEL ESCOLAR</t>
    </r>
    <r>
      <rPr>
        <b/>
        <vertAlign val="superscript"/>
        <sz val="10"/>
        <rFont val="Arial"/>
        <family val="2"/>
      </rPr>
      <t>a,b</t>
    </r>
  </si>
  <si>
    <t xml:space="preserve">NOMBRAMIENTOS DOCENTES DE LOS INVESTIGADORES </t>
  </si>
  <si>
    <r>
      <t>POR CATEGORÍA Y NIVEL ESCOLAR</t>
    </r>
    <r>
      <rPr>
        <b/>
        <vertAlign val="superscript"/>
        <sz val="10"/>
        <rFont val="Arial"/>
        <family val="2"/>
      </rPr>
      <t>a,b</t>
    </r>
  </si>
  <si>
    <t xml:space="preserve">NOMBRAMIENTOS DOCENTES EN DOS NIVELES Y </t>
  </si>
  <si>
    <r>
      <t>EN UNA O DOS ESCUELAS O FACULTADES</t>
    </r>
    <r>
      <rPr>
        <b/>
        <vertAlign val="superscript"/>
        <sz val="10"/>
        <rFont val="Arial"/>
        <family val="2"/>
      </rPr>
      <t>a,b</t>
    </r>
  </si>
  <si>
    <t>en libros</t>
  </si>
  <si>
    <t>Sin</t>
  </si>
  <si>
    <t>Con</t>
  </si>
  <si>
    <r>
      <t>c</t>
    </r>
    <r>
      <rPr>
        <sz val="8"/>
        <rFont val="Arial"/>
        <family val="2"/>
      </rPr>
      <t xml:space="preserve">  Incluye investigadores que imparten clases en nivel bachillerato y Sistema de Universidad Abierta.</t>
    </r>
  </si>
  <si>
    <t>UNAM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</si>
</sst>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0.0"/>
    <numFmt numFmtId="193" formatCode="0.0000"/>
    <numFmt numFmtId="194" formatCode="0.000"/>
    <numFmt numFmtId="195" formatCode="0.0000000000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0.0%"/>
  </numFmts>
  <fonts count="1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6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19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192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92" fontId="2" fillId="0" borderId="0" xfId="0" applyNumberFormat="1" applyFont="1" applyAlignment="1">
      <alignment/>
    </xf>
    <xf numFmtId="192" fontId="2" fillId="0" borderId="0" xfId="0" applyNumberFormat="1" applyFont="1" applyFill="1" applyAlignment="1">
      <alignment/>
    </xf>
    <xf numFmtId="19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75" zoomScaleNormal="75" workbookViewId="0" topLeftCell="A1">
      <selection activeCell="B23" sqref="B23"/>
    </sheetView>
  </sheetViews>
  <sheetFormatPr defaultColWidth="11.421875" defaultRowHeight="12.75"/>
  <cols>
    <col min="1" max="1" width="1.28515625" style="8" customWidth="1"/>
    <col min="2" max="2" width="55.421875" style="1" customWidth="1"/>
    <col min="3" max="3" width="7.57421875" style="1" customWidth="1"/>
    <col min="4" max="4" width="2.8515625" style="1" customWidth="1"/>
    <col min="5" max="5" width="9.421875" style="1" bestFit="1" customWidth="1"/>
    <col min="6" max="6" width="9.140625" style="1" customWidth="1"/>
    <col min="7" max="7" width="9.421875" style="1" customWidth="1"/>
    <col min="8" max="8" width="8.57421875" style="1" customWidth="1"/>
    <col min="9" max="9" width="0.9921875" style="8" customWidth="1"/>
    <col min="10" max="16384" width="11.421875" style="8" customWidth="1"/>
  </cols>
  <sheetData>
    <row r="1" spans="1:8" ht="12.75">
      <c r="A1" s="85" t="s">
        <v>103</v>
      </c>
      <c r="B1" s="85"/>
      <c r="C1" s="85"/>
      <c r="D1" s="85"/>
      <c r="E1" s="85"/>
      <c r="F1" s="85"/>
      <c r="G1" s="85"/>
      <c r="H1" s="85"/>
    </row>
    <row r="2" spans="1:9" ht="12.75" customHeight="1">
      <c r="A2" s="32" t="s">
        <v>60</v>
      </c>
      <c r="B2" s="33"/>
      <c r="C2" s="41"/>
      <c r="D2" s="41"/>
      <c r="E2" s="41"/>
      <c r="F2" s="41"/>
      <c r="G2" s="41"/>
      <c r="H2" s="41"/>
      <c r="I2" s="42"/>
    </row>
    <row r="3" spans="1:9" ht="12.75" customHeight="1">
      <c r="A3" s="32">
        <v>2000</v>
      </c>
      <c r="B3" s="33"/>
      <c r="C3" s="41"/>
      <c r="D3" s="41"/>
      <c r="E3" s="41"/>
      <c r="F3" s="41"/>
      <c r="G3" s="41"/>
      <c r="H3" s="41"/>
      <c r="I3" s="42"/>
    </row>
    <row r="4" spans="1:9" ht="12.75" customHeight="1">
      <c r="A4" s="14"/>
      <c r="B4" s="7"/>
      <c r="C4" s="14"/>
      <c r="D4" s="14"/>
      <c r="E4" s="14"/>
      <c r="F4" s="14"/>
      <c r="G4" s="14"/>
      <c r="H4" s="14"/>
      <c r="I4" s="7"/>
    </row>
    <row r="5" ht="8.25" customHeight="1"/>
    <row r="6" spans="3:8" ht="10.5" customHeight="1">
      <c r="C6" s="4" t="s">
        <v>54</v>
      </c>
      <c r="D6" s="4"/>
      <c r="E6" s="31"/>
      <c r="F6" s="31"/>
      <c r="G6" s="31"/>
      <c r="H6" s="31"/>
    </row>
    <row r="7" spans="3:9" ht="10.5" customHeight="1">
      <c r="C7" s="4" t="s">
        <v>87</v>
      </c>
      <c r="D7" s="4"/>
      <c r="E7" s="36" t="s">
        <v>1</v>
      </c>
      <c r="F7" s="36" t="s">
        <v>55</v>
      </c>
      <c r="G7" s="36" t="s">
        <v>23</v>
      </c>
      <c r="H7" s="36" t="s">
        <v>3</v>
      </c>
      <c r="I7" s="43"/>
    </row>
    <row r="8" spans="1:9" ht="8.25" customHeight="1">
      <c r="A8" s="7"/>
      <c r="B8" s="7"/>
      <c r="C8" s="30"/>
      <c r="D8" s="30"/>
      <c r="E8" s="30"/>
      <c r="F8" s="30"/>
      <c r="G8" s="30"/>
      <c r="H8" s="30"/>
      <c r="I8" s="14"/>
    </row>
    <row r="9" spans="3:9" ht="12.75" customHeight="1">
      <c r="C9" s="4"/>
      <c r="D9" s="4"/>
      <c r="E9" s="4"/>
      <c r="F9" s="4"/>
      <c r="G9" s="4"/>
      <c r="H9" s="4"/>
      <c r="I9" s="23"/>
    </row>
    <row r="10" spans="1:9" ht="12.75" customHeight="1">
      <c r="A10" s="59" t="s">
        <v>24</v>
      </c>
      <c r="B10" s="60"/>
      <c r="C10" s="61">
        <f>SUM(C11:C17)</f>
        <v>20</v>
      </c>
      <c r="D10" s="62"/>
      <c r="E10" s="61">
        <f>SUM(E11:E17)</f>
        <v>78</v>
      </c>
      <c r="F10" s="61">
        <f>SUM(F11:F17)</f>
        <v>72</v>
      </c>
      <c r="G10" s="61">
        <f>SUM(G11:G17)</f>
        <v>190</v>
      </c>
      <c r="H10" s="61">
        <f>SUM(H11:H17)</f>
        <v>360</v>
      </c>
      <c r="I10" s="23"/>
    </row>
    <row r="11" spans="2:8" ht="12.75" customHeight="1">
      <c r="B11" s="1" t="s">
        <v>25</v>
      </c>
      <c r="C11" s="71">
        <v>12</v>
      </c>
      <c r="D11" s="72"/>
      <c r="E11" s="71">
        <v>14</v>
      </c>
      <c r="F11" s="71">
        <v>19</v>
      </c>
      <c r="G11" s="71">
        <v>20</v>
      </c>
      <c r="H11" s="18">
        <f aca="true" t="shared" si="0" ref="H11:H17">SUM(C11:G11)</f>
        <v>65</v>
      </c>
    </row>
    <row r="12" spans="2:8" ht="12.75" customHeight="1">
      <c r="B12" s="1" t="s">
        <v>74</v>
      </c>
      <c r="C12" s="71">
        <v>1</v>
      </c>
      <c r="D12" s="72"/>
      <c r="E12" s="71">
        <v>2</v>
      </c>
      <c r="F12" s="71">
        <v>3</v>
      </c>
      <c r="G12" s="71">
        <v>30</v>
      </c>
      <c r="H12" s="18">
        <f t="shared" si="0"/>
        <v>36</v>
      </c>
    </row>
    <row r="13" spans="2:8" ht="12.75" customHeight="1">
      <c r="B13" s="1" t="s">
        <v>72</v>
      </c>
      <c r="C13" s="71">
        <v>1</v>
      </c>
      <c r="D13" s="72"/>
      <c r="E13" s="71">
        <v>1</v>
      </c>
      <c r="F13" s="71">
        <v>5</v>
      </c>
      <c r="G13" s="71">
        <v>20</v>
      </c>
      <c r="H13" s="18">
        <f t="shared" si="0"/>
        <v>27</v>
      </c>
    </row>
    <row r="14" spans="2:8" ht="12.75" customHeight="1">
      <c r="B14" s="1" t="s">
        <v>26</v>
      </c>
      <c r="C14" s="71">
        <v>3</v>
      </c>
      <c r="D14" s="72"/>
      <c r="E14" s="71">
        <v>30</v>
      </c>
      <c r="F14" s="71">
        <v>19</v>
      </c>
      <c r="G14" s="71">
        <v>21</v>
      </c>
      <c r="H14" s="18">
        <f t="shared" si="0"/>
        <v>73</v>
      </c>
    </row>
    <row r="15" spans="2:8" ht="12.75" customHeight="1">
      <c r="B15" s="1" t="s">
        <v>27</v>
      </c>
      <c r="C15" s="71">
        <v>0</v>
      </c>
      <c r="D15" s="72"/>
      <c r="E15" s="71">
        <v>7</v>
      </c>
      <c r="F15" s="71">
        <v>4</v>
      </c>
      <c r="G15" s="71">
        <v>32</v>
      </c>
      <c r="H15" s="18">
        <f t="shared" si="0"/>
        <v>43</v>
      </c>
    </row>
    <row r="16" spans="2:8" ht="12.75" customHeight="1">
      <c r="B16" s="1" t="s">
        <v>28</v>
      </c>
      <c r="C16" s="71">
        <v>3</v>
      </c>
      <c r="D16" s="72"/>
      <c r="E16" s="71">
        <v>11</v>
      </c>
      <c r="F16" s="71">
        <v>8</v>
      </c>
      <c r="G16" s="71">
        <v>30</v>
      </c>
      <c r="H16" s="18">
        <f t="shared" si="0"/>
        <v>52</v>
      </c>
    </row>
    <row r="17" spans="2:8" ht="12.75" customHeight="1">
      <c r="B17" s="1" t="s">
        <v>73</v>
      </c>
      <c r="C17" s="71">
        <v>0</v>
      </c>
      <c r="D17" s="72"/>
      <c r="E17" s="71">
        <v>13</v>
      </c>
      <c r="F17" s="71">
        <v>14</v>
      </c>
      <c r="G17" s="71">
        <v>37</v>
      </c>
      <c r="H17" s="18">
        <f t="shared" si="0"/>
        <v>64</v>
      </c>
    </row>
    <row r="18" spans="3:8" ht="12.75" customHeight="1">
      <c r="C18" s="18"/>
      <c r="D18" s="18"/>
      <c r="E18" s="18"/>
      <c r="F18" s="18"/>
      <c r="G18" s="18"/>
      <c r="H18" s="18"/>
    </row>
    <row r="19" spans="1:8" ht="12.75" customHeight="1">
      <c r="A19" s="59" t="s">
        <v>15</v>
      </c>
      <c r="B19" s="60"/>
      <c r="C19" s="63">
        <f>SUM(C20:C36)</f>
        <v>85</v>
      </c>
      <c r="D19" s="63"/>
      <c r="E19" s="63">
        <f>SUM(E20:E36)</f>
        <v>453</v>
      </c>
      <c r="F19" s="63">
        <f>SUM(F20:F36)</f>
        <v>298</v>
      </c>
      <c r="G19" s="63">
        <f>SUM(G20:G36)</f>
        <v>1059</v>
      </c>
      <c r="H19" s="63">
        <f>SUM(H20:H36)</f>
        <v>1895</v>
      </c>
    </row>
    <row r="20" spans="2:8" ht="12.75" customHeight="1">
      <c r="B20" s="1" t="s">
        <v>29</v>
      </c>
      <c r="C20" s="71">
        <v>16</v>
      </c>
      <c r="D20" s="18"/>
      <c r="E20" s="71">
        <v>32</v>
      </c>
      <c r="F20" s="71">
        <v>13</v>
      </c>
      <c r="G20" s="71">
        <v>71</v>
      </c>
      <c r="H20" s="18">
        <f aca="true" t="shared" si="1" ref="H20:H36">SUM(C20:G20)</f>
        <v>132</v>
      </c>
    </row>
    <row r="21" spans="2:8" ht="12.75" customHeight="1">
      <c r="B21" s="1" t="s">
        <v>30</v>
      </c>
      <c r="C21" s="71">
        <v>6</v>
      </c>
      <c r="D21" s="18"/>
      <c r="E21" s="71">
        <v>49</v>
      </c>
      <c r="F21" s="71">
        <v>31</v>
      </c>
      <c r="G21" s="71">
        <v>66</v>
      </c>
      <c r="H21" s="18">
        <f t="shared" si="1"/>
        <v>152</v>
      </c>
    </row>
    <row r="22" spans="2:8" ht="12.75" customHeight="1">
      <c r="B22" s="1" t="s">
        <v>31</v>
      </c>
      <c r="C22" s="71">
        <v>4</v>
      </c>
      <c r="D22" s="18"/>
      <c r="E22" s="71">
        <v>39</v>
      </c>
      <c r="F22" s="71">
        <v>23</v>
      </c>
      <c r="G22" s="71">
        <v>84</v>
      </c>
      <c r="H22" s="18">
        <f t="shared" si="1"/>
        <v>150</v>
      </c>
    </row>
    <row r="23" spans="2:8" ht="12.75" customHeight="1">
      <c r="B23" s="1" t="s">
        <v>32</v>
      </c>
      <c r="C23" s="71">
        <v>5</v>
      </c>
      <c r="D23" s="18"/>
      <c r="E23" s="71">
        <v>23</v>
      </c>
      <c r="F23" s="71">
        <v>31</v>
      </c>
      <c r="G23" s="71">
        <v>60</v>
      </c>
      <c r="H23" s="18">
        <f t="shared" si="1"/>
        <v>119</v>
      </c>
    </row>
    <row r="24" spans="2:8" ht="12.75" customHeight="1">
      <c r="B24" s="1" t="s">
        <v>33</v>
      </c>
      <c r="C24" s="71">
        <v>5</v>
      </c>
      <c r="D24" s="18"/>
      <c r="E24" s="71">
        <v>2</v>
      </c>
      <c r="F24" s="71">
        <v>2</v>
      </c>
      <c r="G24" s="71">
        <v>46</v>
      </c>
      <c r="H24" s="18">
        <f t="shared" si="1"/>
        <v>55</v>
      </c>
    </row>
    <row r="25" spans="2:8" ht="12.75" customHeight="1">
      <c r="B25" s="1" t="s">
        <v>34</v>
      </c>
      <c r="C25" s="71">
        <v>0</v>
      </c>
      <c r="D25" s="18"/>
      <c r="E25" s="71">
        <v>17</v>
      </c>
      <c r="F25" s="71">
        <v>6</v>
      </c>
      <c r="G25" s="71">
        <v>54</v>
      </c>
      <c r="H25" s="18">
        <f t="shared" si="1"/>
        <v>77</v>
      </c>
    </row>
    <row r="26" spans="2:8" ht="12.75" customHeight="1">
      <c r="B26" s="1" t="s">
        <v>35</v>
      </c>
      <c r="C26" s="71">
        <v>11</v>
      </c>
      <c r="D26" s="18"/>
      <c r="E26" s="71">
        <v>27</v>
      </c>
      <c r="F26" s="71">
        <v>18</v>
      </c>
      <c r="G26" s="71">
        <v>110</v>
      </c>
      <c r="H26" s="18">
        <f t="shared" si="1"/>
        <v>166</v>
      </c>
    </row>
    <row r="27" spans="2:8" ht="12.75" customHeight="1">
      <c r="B27" s="1" t="s">
        <v>36</v>
      </c>
      <c r="C27" s="71">
        <v>4</v>
      </c>
      <c r="D27" s="18"/>
      <c r="E27" s="71">
        <v>38</v>
      </c>
      <c r="F27" s="71">
        <v>8</v>
      </c>
      <c r="G27" s="71">
        <v>57</v>
      </c>
      <c r="H27" s="18">
        <f t="shared" si="1"/>
        <v>107</v>
      </c>
    </row>
    <row r="28" spans="2:8" ht="12.75" customHeight="1">
      <c r="B28" s="1" t="s">
        <v>37</v>
      </c>
      <c r="C28" s="71">
        <v>7</v>
      </c>
      <c r="D28" s="18"/>
      <c r="E28" s="71">
        <v>27</v>
      </c>
      <c r="F28" s="71">
        <v>8</v>
      </c>
      <c r="G28" s="71">
        <v>63</v>
      </c>
      <c r="H28" s="18">
        <f t="shared" si="1"/>
        <v>105</v>
      </c>
    </row>
    <row r="29" spans="2:8" ht="12.75" customHeight="1">
      <c r="B29" s="1" t="s">
        <v>38</v>
      </c>
      <c r="C29" s="71">
        <v>0</v>
      </c>
      <c r="D29" s="18"/>
      <c r="E29" s="71">
        <v>18</v>
      </c>
      <c r="F29" s="71">
        <v>22</v>
      </c>
      <c r="G29" s="71">
        <v>30</v>
      </c>
      <c r="H29" s="18">
        <f t="shared" si="1"/>
        <v>70</v>
      </c>
    </row>
    <row r="30" spans="2:8" ht="12.75" customHeight="1">
      <c r="B30" s="1" t="s">
        <v>16</v>
      </c>
      <c r="C30" s="71">
        <v>11</v>
      </c>
      <c r="D30" s="18"/>
      <c r="E30" s="71">
        <v>21</v>
      </c>
      <c r="F30" s="71">
        <v>27</v>
      </c>
      <c r="G30" s="71">
        <v>60</v>
      </c>
      <c r="H30" s="18">
        <f t="shared" si="1"/>
        <v>119</v>
      </c>
    </row>
    <row r="31" spans="2:8" ht="12.75" customHeight="1">
      <c r="B31" s="1" t="s">
        <v>39</v>
      </c>
      <c r="C31" s="71">
        <v>0</v>
      </c>
      <c r="D31" s="18"/>
      <c r="E31" s="71">
        <v>63</v>
      </c>
      <c r="F31" s="71">
        <v>50</v>
      </c>
      <c r="G31" s="71">
        <v>63</v>
      </c>
      <c r="H31" s="18">
        <f t="shared" si="1"/>
        <v>176</v>
      </c>
    </row>
    <row r="32" spans="2:8" ht="12.75" customHeight="1">
      <c r="B32" s="1" t="s">
        <v>17</v>
      </c>
      <c r="C32" s="71">
        <v>4</v>
      </c>
      <c r="D32" s="18"/>
      <c r="E32" s="71">
        <v>50</v>
      </c>
      <c r="F32" s="71">
        <v>19</v>
      </c>
      <c r="G32" s="71">
        <v>73</v>
      </c>
      <c r="H32" s="18">
        <f t="shared" si="1"/>
        <v>146</v>
      </c>
    </row>
    <row r="33" spans="2:8" ht="12.75" customHeight="1">
      <c r="B33" s="1" t="s">
        <v>40</v>
      </c>
      <c r="C33" s="71">
        <v>6</v>
      </c>
      <c r="D33" s="18"/>
      <c r="E33" s="71">
        <v>10</v>
      </c>
      <c r="F33" s="71">
        <v>5</v>
      </c>
      <c r="G33" s="71">
        <v>41</v>
      </c>
      <c r="H33" s="18">
        <f t="shared" si="1"/>
        <v>62</v>
      </c>
    </row>
    <row r="34" spans="2:8" ht="12.75" customHeight="1">
      <c r="B34" s="1" t="s">
        <v>41</v>
      </c>
      <c r="C34" s="71">
        <v>2</v>
      </c>
      <c r="D34" s="18"/>
      <c r="E34" s="71">
        <v>20</v>
      </c>
      <c r="F34" s="71">
        <v>16</v>
      </c>
      <c r="G34" s="71">
        <v>52</v>
      </c>
      <c r="H34" s="18">
        <f t="shared" si="1"/>
        <v>90</v>
      </c>
    </row>
    <row r="35" spans="2:8" ht="12.75" customHeight="1">
      <c r="B35" s="1" t="s">
        <v>42</v>
      </c>
      <c r="C35" s="71">
        <v>3</v>
      </c>
      <c r="D35" s="18"/>
      <c r="E35" s="71">
        <v>6</v>
      </c>
      <c r="F35" s="71">
        <v>2</v>
      </c>
      <c r="G35" s="71">
        <v>73</v>
      </c>
      <c r="H35" s="18">
        <f t="shared" si="1"/>
        <v>84</v>
      </c>
    </row>
    <row r="36" spans="2:8" ht="12.75" customHeight="1">
      <c r="B36" s="1" t="s">
        <v>18</v>
      </c>
      <c r="C36" s="71">
        <v>1</v>
      </c>
      <c r="D36" s="18"/>
      <c r="E36" s="71">
        <v>11</v>
      </c>
      <c r="F36" s="71">
        <v>17</v>
      </c>
      <c r="G36" s="71">
        <v>56</v>
      </c>
      <c r="H36" s="18">
        <f t="shared" si="1"/>
        <v>85</v>
      </c>
    </row>
    <row r="37" spans="1:9" ht="12.75" customHeight="1">
      <c r="A37" s="7"/>
      <c r="B37" s="7"/>
      <c r="C37" s="20"/>
      <c r="D37" s="20"/>
      <c r="E37" s="20"/>
      <c r="F37" s="20"/>
      <c r="G37" s="20"/>
      <c r="H37" s="20"/>
      <c r="I37" s="7"/>
    </row>
    <row r="38" spans="3:8" ht="9" customHeight="1">
      <c r="C38" s="18"/>
      <c r="D38" s="18"/>
      <c r="E38" s="18"/>
      <c r="F38" s="18"/>
      <c r="G38" s="18"/>
      <c r="H38" s="18"/>
    </row>
    <row r="39" spans="1:8" ht="12" customHeight="1">
      <c r="A39" s="60" t="s">
        <v>19</v>
      </c>
      <c r="B39" s="59"/>
      <c r="C39" s="63">
        <f>SUM(C10,C19)</f>
        <v>105</v>
      </c>
      <c r="D39" s="63"/>
      <c r="E39" s="63">
        <f>SUM(E10,E19)</f>
        <v>531</v>
      </c>
      <c r="F39" s="63">
        <f>SUM(F10,F19)</f>
        <v>370</v>
      </c>
      <c r="G39" s="63">
        <f>SUM(G10,G19)</f>
        <v>1249</v>
      </c>
      <c r="H39" s="63">
        <f>SUM(H10,H19)</f>
        <v>2255</v>
      </c>
    </row>
    <row r="40" spans="1:9" ht="9" customHeight="1">
      <c r="A40" s="7"/>
      <c r="B40" s="7"/>
      <c r="C40" s="7"/>
      <c r="D40" s="7"/>
      <c r="E40" s="7"/>
      <c r="F40" s="7"/>
      <c r="G40" s="7"/>
      <c r="H40" s="7"/>
      <c r="I40" s="7"/>
    </row>
    <row r="41" spans="1:9" ht="12.75" customHeight="1">
      <c r="A41" s="1"/>
      <c r="I41" s="1"/>
    </row>
    <row r="42" ht="12.75" customHeight="1">
      <c r="A42" s="3" t="s">
        <v>79</v>
      </c>
    </row>
    <row r="43" ht="12.75" customHeight="1">
      <c r="A43" s="25" t="s">
        <v>64</v>
      </c>
    </row>
    <row r="44" ht="12.75" customHeight="1"/>
  </sheetData>
  <mergeCells count="1">
    <mergeCell ref="A1:H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A1">
      <selection activeCell="K12" sqref="K12"/>
    </sheetView>
  </sheetViews>
  <sheetFormatPr defaultColWidth="11.421875" defaultRowHeight="12.75"/>
  <cols>
    <col min="1" max="1" width="1.7109375" style="1" customWidth="1"/>
    <col min="2" max="2" width="61.8515625" style="1" customWidth="1"/>
    <col min="3" max="3" width="8.140625" style="1" customWidth="1"/>
    <col min="4" max="4" width="3.140625" style="1" customWidth="1"/>
    <col min="5" max="5" width="7.421875" style="1" customWidth="1"/>
    <col min="6" max="6" width="3.140625" style="1" customWidth="1"/>
    <col min="7" max="7" width="8.421875" style="1" customWidth="1"/>
    <col min="8" max="8" width="1.28515625" style="1" customWidth="1"/>
    <col min="9" max="16384" width="11.421875" style="8" customWidth="1"/>
  </cols>
  <sheetData>
    <row r="1" spans="1:8" ht="12.75">
      <c r="A1" s="86" t="s">
        <v>103</v>
      </c>
      <c r="B1" s="86"/>
      <c r="C1" s="86"/>
      <c r="D1" s="86"/>
      <c r="E1" s="86"/>
      <c r="F1" s="86"/>
      <c r="G1" s="86"/>
      <c r="H1" s="86"/>
    </row>
    <row r="2" spans="1:8" ht="12.75">
      <c r="A2" s="41" t="s">
        <v>58</v>
      </c>
      <c r="B2" s="41"/>
      <c r="C2" s="23"/>
      <c r="D2" s="23"/>
      <c r="E2" s="23"/>
      <c r="F2" s="23"/>
      <c r="G2" s="23"/>
      <c r="H2" s="23"/>
    </row>
    <row r="3" spans="1:8" ht="12.75">
      <c r="A3" s="32">
        <v>2000</v>
      </c>
      <c r="B3" s="32"/>
      <c r="C3" s="41"/>
      <c r="D3" s="41"/>
      <c r="E3" s="41"/>
      <c r="F3" s="41"/>
      <c r="G3" s="41"/>
      <c r="H3" s="41"/>
    </row>
    <row r="4" spans="1:8" ht="12.75">
      <c r="A4" s="7"/>
      <c r="B4" s="7"/>
      <c r="C4" s="14"/>
      <c r="D4" s="14"/>
      <c r="E4" s="14"/>
      <c r="F4" s="14"/>
      <c r="G4" s="14"/>
      <c r="H4" s="14"/>
    </row>
    <row r="5" s="1" customFormat="1" ht="9" customHeight="1"/>
    <row r="6" spans="1:8" s="10" customFormat="1" ht="10.5" customHeight="1">
      <c r="A6" s="5"/>
      <c r="B6" s="5"/>
      <c r="C6" s="12" t="s">
        <v>20</v>
      </c>
      <c r="D6" s="12"/>
      <c r="E6" s="12" t="s">
        <v>21</v>
      </c>
      <c r="F6" s="12"/>
      <c r="G6" s="48"/>
      <c r="H6" s="12"/>
    </row>
    <row r="7" spans="1:8" s="3" customFormat="1" ht="10.5" customHeight="1">
      <c r="A7" s="9" t="s">
        <v>0</v>
      </c>
      <c r="B7" s="9"/>
      <c r="C7" s="12" t="s">
        <v>22</v>
      </c>
      <c r="D7" s="12"/>
      <c r="E7" s="12" t="s">
        <v>99</v>
      </c>
      <c r="F7" s="12"/>
      <c r="G7" s="49" t="s">
        <v>63</v>
      </c>
      <c r="H7" s="48"/>
    </row>
    <row r="8" spans="1:8" s="3" customFormat="1" ht="9" customHeight="1">
      <c r="A8" s="11"/>
      <c r="B8" s="11"/>
      <c r="C8" s="13"/>
      <c r="D8" s="13"/>
      <c r="E8" s="13"/>
      <c r="F8" s="13"/>
      <c r="G8" s="13"/>
      <c r="H8" s="13"/>
    </row>
    <row r="9" spans="1:8" s="3" customFormat="1" ht="12.75" customHeight="1">
      <c r="A9" s="9"/>
      <c r="B9" s="9"/>
      <c r="C9" s="17"/>
      <c r="D9" s="17"/>
      <c r="E9" s="17"/>
      <c r="F9" s="17"/>
      <c r="G9" s="17"/>
      <c r="H9" s="17"/>
    </row>
    <row r="10" spans="1:8" s="38" customFormat="1" ht="12.75" customHeight="1">
      <c r="A10" s="69" t="s">
        <v>24</v>
      </c>
      <c r="B10" s="69"/>
      <c r="C10" s="70">
        <f>SUM(C11:C17)</f>
        <v>335</v>
      </c>
      <c r="D10" s="70"/>
      <c r="E10" s="70">
        <f>SUM(E11:E17)</f>
        <v>36</v>
      </c>
      <c r="F10" s="70"/>
      <c r="G10" s="70">
        <f>SUM(G11:G17)</f>
        <v>6</v>
      </c>
      <c r="H10" s="37"/>
    </row>
    <row r="11" spans="1:8" ht="12.75" customHeight="1">
      <c r="A11" s="8"/>
      <c r="B11" s="74" t="s">
        <v>25</v>
      </c>
      <c r="C11" s="78">
        <v>27</v>
      </c>
      <c r="D11" s="18"/>
      <c r="E11" s="78">
        <v>11</v>
      </c>
      <c r="F11" s="18"/>
      <c r="G11" s="78">
        <v>1</v>
      </c>
      <c r="H11" s="18"/>
    </row>
    <row r="12" spans="1:8" ht="12.75" customHeight="1">
      <c r="A12" s="8"/>
      <c r="B12" s="74" t="s">
        <v>74</v>
      </c>
      <c r="C12" s="78">
        <f>57+6</f>
        <v>63</v>
      </c>
      <c r="D12" s="18"/>
      <c r="E12" s="78">
        <v>7</v>
      </c>
      <c r="F12" s="18"/>
      <c r="G12" s="78"/>
      <c r="H12" s="18"/>
    </row>
    <row r="13" spans="1:8" ht="12.75" customHeight="1">
      <c r="A13" s="8"/>
      <c r="B13" s="74" t="s">
        <v>72</v>
      </c>
      <c r="C13" s="78">
        <f>59+2</f>
        <v>61</v>
      </c>
      <c r="D13" s="18"/>
      <c r="E13" s="78">
        <v>3</v>
      </c>
      <c r="F13" s="18"/>
      <c r="G13" s="78">
        <v>1</v>
      </c>
      <c r="H13" s="18"/>
    </row>
    <row r="14" spans="1:8" ht="12.75" customHeight="1">
      <c r="A14" s="8"/>
      <c r="B14" s="74" t="s">
        <v>26</v>
      </c>
      <c r="C14" s="78">
        <f>23+4</f>
        <v>27</v>
      </c>
      <c r="D14" s="18"/>
      <c r="E14" s="78">
        <v>4</v>
      </c>
      <c r="F14" s="18"/>
      <c r="G14" s="78"/>
      <c r="H14" s="18"/>
    </row>
    <row r="15" spans="1:8" ht="12.75" customHeight="1">
      <c r="A15" s="8"/>
      <c r="B15" s="74" t="s">
        <v>27</v>
      </c>
      <c r="C15" s="78">
        <f>87+11</f>
        <v>98</v>
      </c>
      <c r="D15" s="18"/>
      <c r="E15" s="78">
        <v>6</v>
      </c>
      <c r="F15" s="18"/>
      <c r="G15" s="78">
        <v>3</v>
      </c>
      <c r="H15" s="18"/>
    </row>
    <row r="16" spans="1:8" ht="12.75" customHeight="1">
      <c r="A16" s="8"/>
      <c r="B16" s="74" t="s">
        <v>28</v>
      </c>
      <c r="C16" s="78">
        <v>2</v>
      </c>
      <c r="D16" s="18"/>
      <c r="E16" s="78"/>
      <c r="F16" s="18"/>
      <c r="G16" s="78"/>
      <c r="H16" s="18"/>
    </row>
    <row r="17" spans="1:8" ht="12.75" customHeight="1">
      <c r="A17" s="8"/>
      <c r="B17" s="74" t="s">
        <v>73</v>
      </c>
      <c r="C17" s="78">
        <f>47+10</f>
        <v>57</v>
      </c>
      <c r="D17" s="18"/>
      <c r="E17" s="78">
        <v>5</v>
      </c>
      <c r="F17" s="18"/>
      <c r="G17" s="78">
        <v>1</v>
      </c>
      <c r="H17" s="18"/>
    </row>
    <row r="18" spans="1:8" ht="12.75" customHeight="1">
      <c r="A18" s="8"/>
      <c r="C18" s="18"/>
      <c r="D18" s="18"/>
      <c r="E18" s="18"/>
      <c r="F18" s="18"/>
      <c r="G18" s="18"/>
      <c r="H18" s="18"/>
    </row>
    <row r="19" spans="1:8" ht="12.75" customHeight="1">
      <c r="A19" s="59" t="s">
        <v>15</v>
      </c>
      <c r="B19" s="60"/>
      <c r="C19" s="61">
        <f>SUM(C20:C36)</f>
        <v>1983</v>
      </c>
      <c r="D19" s="61"/>
      <c r="E19" s="61">
        <f>SUM(E20:E36)</f>
        <v>205</v>
      </c>
      <c r="F19" s="61"/>
      <c r="G19" s="61">
        <f>SUM(G20:G36)</f>
        <v>53</v>
      </c>
      <c r="H19" s="18"/>
    </row>
    <row r="20" spans="1:12" ht="12.75" customHeight="1">
      <c r="A20" s="8"/>
      <c r="B20" s="1" t="s">
        <v>29</v>
      </c>
      <c r="C20" s="43">
        <f>155+47</f>
        <v>202</v>
      </c>
      <c r="D20" s="72"/>
      <c r="E20" s="78">
        <v>4</v>
      </c>
      <c r="F20" s="72"/>
      <c r="G20" s="78">
        <v>2</v>
      </c>
      <c r="H20" s="18"/>
      <c r="I20" s="74"/>
      <c r="J20" s="76"/>
      <c r="K20" s="75"/>
      <c r="L20" s="75"/>
    </row>
    <row r="21" spans="1:12" ht="12.75" customHeight="1">
      <c r="A21" s="8"/>
      <c r="B21" s="1" t="s">
        <v>30</v>
      </c>
      <c r="C21" s="78">
        <f>66+19</f>
        <v>85</v>
      </c>
      <c r="D21" s="72"/>
      <c r="E21" s="78">
        <v>11</v>
      </c>
      <c r="F21" s="72"/>
      <c r="G21" s="78">
        <v>2</v>
      </c>
      <c r="H21" s="18"/>
      <c r="I21" s="74"/>
      <c r="J21" s="75"/>
      <c r="K21" s="75"/>
      <c r="L21" s="75"/>
    </row>
    <row r="22" spans="1:12" ht="12.75" customHeight="1">
      <c r="A22" s="8"/>
      <c r="B22" s="1" t="s">
        <v>31</v>
      </c>
      <c r="C22" s="78">
        <f>147+2</f>
        <v>149</v>
      </c>
      <c r="D22" s="72"/>
      <c r="E22" s="78">
        <v>8</v>
      </c>
      <c r="F22" s="72"/>
      <c r="G22" s="78">
        <v>9</v>
      </c>
      <c r="H22" s="18"/>
      <c r="I22" s="74"/>
      <c r="J22" s="75"/>
      <c r="K22" s="75"/>
      <c r="L22" s="75"/>
    </row>
    <row r="23" spans="1:12" ht="12.75" customHeight="1">
      <c r="A23" s="8"/>
      <c r="B23" s="1" t="s">
        <v>32</v>
      </c>
      <c r="C23" s="78">
        <f>52+5</f>
        <v>57</v>
      </c>
      <c r="D23" s="72"/>
      <c r="E23" s="78">
        <v>13</v>
      </c>
      <c r="F23" s="72"/>
      <c r="G23" s="78">
        <v>1</v>
      </c>
      <c r="H23" s="18"/>
      <c r="I23" s="74"/>
      <c r="J23" s="75"/>
      <c r="K23" s="75"/>
      <c r="L23" s="75"/>
    </row>
    <row r="24" spans="1:12" ht="12.75" customHeight="1">
      <c r="A24" s="8"/>
      <c r="B24" s="1" t="s">
        <v>33</v>
      </c>
      <c r="C24" s="78">
        <f>86+6</f>
        <v>92</v>
      </c>
      <c r="D24" s="72"/>
      <c r="E24" s="78">
        <v>11</v>
      </c>
      <c r="F24" s="72"/>
      <c r="G24" s="78">
        <v>4</v>
      </c>
      <c r="H24" s="18"/>
      <c r="I24" s="74"/>
      <c r="J24" s="75"/>
      <c r="K24" s="75"/>
      <c r="L24" s="75"/>
    </row>
    <row r="25" spans="1:12" ht="12.75" customHeight="1">
      <c r="A25" s="8"/>
      <c r="B25" s="1" t="s">
        <v>34</v>
      </c>
      <c r="C25" s="78">
        <f>62+4</f>
        <v>66</v>
      </c>
      <c r="D25" s="72"/>
      <c r="E25" s="78">
        <v>17</v>
      </c>
      <c r="F25" s="72"/>
      <c r="G25" s="78">
        <v>1</v>
      </c>
      <c r="H25" s="18"/>
      <c r="I25" s="74"/>
      <c r="J25" s="75"/>
      <c r="K25" s="75"/>
      <c r="L25" s="75"/>
    </row>
    <row r="26" spans="1:12" ht="12.75" customHeight="1">
      <c r="A26" s="8"/>
      <c r="B26" s="1" t="s">
        <v>35</v>
      </c>
      <c r="C26" s="78">
        <f>209+15</f>
        <v>224</v>
      </c>
      <c r="D26" s="72"/>
      <c r="E26" s="78">
        <v>28</v>
      </c>
      <c r="F26" s="72"/>
      <c r="G26" s="78">
        <v>2</v>
      </c>
      <c r="H26" s="18"/>
      <c r="I26" s="74"/>
      <c r="J26" s="75"/>
      <c r="K26" s="75"/>
      <c r="L26" s="75"/>
    </row>
    <row r="27" spans="1:12" ht="12.75" customHeight="1">
      <c r="A27" s="8"/>
      <c r="B27" s="1" t="s">
        <v>36</v>
      </c>
      <c r="C27" s="79">
        <f>86+5</f>
        <v>91</v>
      </c>
      <c r="D27" s="72"/>
      <c r="E27" s="79">
        <v>7</v>
      </c>
      <c r="F27" s="72"/>
      <c r="G27" s="79">
        <v>4</v>
      </c>
      <c r="H27" s="18"/>
      <c r="I27" s="74"/>
      <c r="J27" s="77"/>
      <c r="K27" s="77"/>
      <c r="L27" s="77"/>
    </row>
    <row r="28" spans="1:12" ht="12.75" customHeight="1">
      <c r="A28" s="8"/>
      <c r="B28" s="1" t="s">
        <v>37</v>
      </c>
      <c r="C28" s="78">
        <f>90+7</f>
        <v>97</v>
      </c>
      <c r="D28" s="72"/>
      <c r="E28" s="78">
        <v>10</v>
      </c>
      <c r="F28" s="72"/>
      <c r="G28" s="78">
        <v>3</v>
      </c>
      <c r="H28" s="18"/>
      <c r="I28" s="74"/>
      <c r="J28" s="75"/>
      <c r="K28" s="75"/>
      <c r="L28" s="75"/>
    </row>
    <row r="29" spans="1:12" ht="12.75" customHeight="1">
      <c r="A29" s="8"/>
      <c r="B29" s="1" t="s">
        <v>38</v>
      </c>
      <c r="C29" s="78">
        <f>29+38</f>
        <v>67</v>
      </c>
      <c r="D29" s="72"/>
      <c r="E29" s="78">
        <v>26</v>
      </c>
      <c r="F29" s="72"/>
      <c r="G29" s="78">
        <v>8</v>
      </c>
      <c r="H29" s="18"/>
      <c r="I29" s="74"/>
      <c r="J29" s="75"/>
      <c r="K29" s="75"/>
      <c r="L29" s="75"/>
    </row>
    <row r="30" spans="1:12" ht="12.75" customHeight="1">
      <c r="A30" s="8"/>
      <c r="B30" s="1" t="s">
        <v>16</v>
      </c>
      <c r="C30" s="78">
        <f>91+10</f>
        <v>101</v>
      </c>
      <c r="D30" s="72"/>
      <c r="E30" s="78">
        <v>13</v>
      </c>
      <c r="F30" s="72"/>
      <c r="G30" s="78">
        <v>3</v>
      </c>
      <c r="H30" s="18"/>
      <c r="I30" s="74"/>
      <c r="J30" s="75"/>
      <c r="K30" s="75"/>
      <c r="L30" s="75"/>
    </row>
    <row r="31" spans="1:12" ht="12.75" customHeight="1">
      <c r="A31" s="8"/>
      <c r="B31" s="74" t="s">
        <v>39</v>
      </c>
      <c r="C31" s="78">
        <f>63+21</f>
        <v>84</v>
      </c>
      <c r="D31" s="72"/>
      <c r="E31" s="78">
        <v>24</v>
      </c>
      <c r="F31" s="72"/>
      <c r="G31" s="78">
        <v>4</v>
      </c>
      <c r="H31" s="18"/>
      <c r="I31" s="74"/>
      <c r="J31" s="75"/>
      <c r="K31" s="75"/>
      <c r="L31" s="75"/>
    </row>
    <row r="32" spans="1:12" ht="12.75" customHeight="1">
      <c r="A32" s="8"/>
      <c r="B32" s="1" t="s">
        <v>17</v>
      </c>
      <c r="C32" s="79">
        <f>94+18</f>
        <v>112</v>
      </c>
      <c r="D32" s="72"/>
      <c r="E32" s="79">
        <v>13</v>
      </c>
      <c r="F32" s="72"/>
      <c r="G32" s="79">
        <v>4</v>
      </c>
      <c r="H32" s="18"/>
      <c r="I32" s="74"/>
      <c r="J32" s="77"/>
      <c r="K32" s="77"/>
      <c r="L32" s="77"/>
    </row>
    <row r="33" spans="1:12" ht="12.75" customHeight="1">
      <c r="A33" s="8"/>
      <c r="B33" s="1" t="s">
        <v>40</v>
      </c>
      <c r="C33" s="78">
        <f>169+16</f>
        <v>185</v>
      </c>
      <c r="D33" s="72"/>
      <c r="E33" s="78">
        <v>4</v>
      </c>
      <c r="F33" s="72"/>
      <c r="G33" s="78">
        <v>2</v>
      </c>
      <c r="H33" s="18"/>
      <c r="I33" s="74"/>
      <c r="J33" s="75"/>
      <c r="K33" s="75"/>
      <c r="L33" s="75"/>
    </row>
    <row r="34" spans="1:12" ht="12.75" customHeight="1">
      <c r="A34" s="8"/>
      <c r="B34" s="1" t="s">
        <v>41</v>
      </c>
      <c r="C34" s="78">
        <v>53</v>
      </c>
      <c r="D34" s="72"/>
      <c r="E34" s="78">
        <v>4</v>
      </c>
      <c r="F34" s="72"/>
      <c r="G34" s="78">
        <v>1</v>
      </c>
      <c r="H34" s="18"/>
      <c r="I34" s="74"/>
      <c r="J34" s="75"/>
      <c r="K34" s="75"/>
      <c r="L34" s="75"/>
    </row>
    <row r="35" spans="1:12" ht="12.75" customHeight="1">
      <c r="A35" s="8"/>
      <c r="B35" s="1" t="s">
        <v>42</v>
      </c>
      <c r="C35" s="78">
        <f>105+7</f>
        <v>112</v>
      </c>
      <c r="D35" s="72"/>
      <c r="E35" s="78">
        <v>1</v>
      </c>
      <c r="F35" s="72"/>
      <c r="G35" s="78">
        <v>1</v>
      </c>
      <c r="H35" s="18"/>
      <c r="I35" s="74"/>
      <c r="J35" s="75"/>
      <c r="K35" s="75"/>
      <c r="L35" s="75"/>
    </row>
    <row r="36" spans="2:12" ht="12.75" customHeight="1">
      <c r="B36" s="74" t="s">
        <v>18</v>
      </c>
      <c r="C36" s="78">
        <f>189+17</f>
        <v>206</v>
      </c>
      <c r="D36" s="72"/>
      <c r="E36" s="78">
        <v>11</v>
      </c>
      <c r="F36" s="72"/>
      <c r="G36" s="78">
        <v>2</v>
      </c>
      <c r="H36" s="18"/>
      <c r="I36" s="74"/>
      <c r="J36" s="75"/>
      <c r="K36" s="75"/>
      <c r="L36" s="75"/>
    </row>
    <row r="37" spans="1:12" ht="12.75" customHeight="1">
      <c r="A37" s="7"/>
      <c r="B37" s="82"/>
      <c r="C37" s="83"/>
      <c r="D37" s="80"/>
      <c r="E37" s="83"/>
      <c r="F37" s="80"/>
      <c r="G37" s="83"/>
      <c r="H37" s="18"/>
      <c r="I37" s="74"/>
      <c r="J37" s="75"/>
      <c r="K37" s="75"/>
      <c r="L37" s="75"/>
    </row>
    <row r="38" spans="3:8" ht="9" customHeight="1">
      <c r="C38" s="72"/>
      <c r="D38" s="72"/>
      <c r="E38" s="72"/>
      <c r="F38" s="72"/>
      <c r="G38" s="72"/>
      <c r="H38" s="18"/>
    </row>
    <row r="39" spans="1:8" ht="12.75" customHeight="1">
      <c r="A39" s="6" t="s">
        <v>19</v>
      </c>
      <c r="B39" s="6"/>
      <c r="C39" s="70">
        <f>SUM(C10,C19)</f>
        <v>2318</v>
      </c>
      <c r="D39" s="70"/>
      <c r="E39" s="70">
        <f>SUM(E10,E19)</f>
        <v>241</v>
      </c>
      <c r="F39" s="70"/>
      <c r="G39" s="70">
        <f>SUM(G10,G19)</f>
        <v>59</v>
      </c>
      <c r="H39" s="21"/>
    </row>
    <row r="40" spans="1:8" ht="8.25" customHeight="1">
      <c r="A40" s="16"/>
      <c r="B40" s="16"/>
      <c r="C40" s="81"/>
      <c r="D40" s="81"/>
      <c r="E40" s="81"/>
      <c r="F40" s="81"/>
      <c r="G40" s="81"/>
      <c r="H40" s="16"/>
    </row>
    <row r="41" spans="1:8" ht="12.75">
      <c r="A41" s="6"/>
      <c r="B41" s="6"/>
      <c r="C41" s="6"/>
      <c r="D41" s="6"/>
      <c r="E41" s="6"/>
      <c r="F41" s="6"/>
      <c r="G41" s="6"/>
      <c r="H41" s="6"/>
    </row>
    <row r="42" spans="1:6" ht="12.75">
      <c r="A42" s="3" t="s">
        <v>43</v>
      </c>
      <c r="B42" s="3"/>
      <c r="C42" s="8"/>
      <c r="D42" s="8"/>
      <c r="E42" s="2"/>
      <c r="F42" s="2"/>
    </row>
    <row r="43" spans="1:6" ht="12.75">
      <c r="A43" s="3"/>
      <c r="B43" s="3"/>
      <c r="C43" s="8"/>
      <c r="D43" s="8"/>
      <c r="E43" s="2"/>
      <c r="F43" s="2"/>
    </row>
    <row r="44" spans="1:4" ht="12.75">
      <c r="A44" s="3"/>
      <c r="B44" s="3"/>
      <c r="C44" s="3"/>
      <c r="D44" s="3"/>
    </row>
  </sheetData>
  <mergeCells count="1">
    <mergeCell ref="A1:H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="75" zoomScaleNormal="75" workbookViewId="0" topLeftCell="A1">
      <selection activeCell="I11" sqref="I11"/>
    </sheetView>
  </sheetViews>
  <sheetFormatPr defaultColWidth="11.421875" defaultRowHeight="12.75"/>
  <cols>
    <col min="1" max="1" width="2.00390625" style="8" customWidth="1"/>
    <col min="2" max="2" width="55.28125" style="8" customWidth="1"/>
    <col min="3" max="3" width="11.00390625" style="8" customWidth="1"/>
    <col min="4" max="4" width="9.8515625" style="8" customWidth="1"/>
    <col min="5" max="5" width="10.00390625" style="8" customWidth="1"/>
    <col min="6" max="6" width="7.00390625" style="8" customWidth="1"/>
    <col min="7" max="7" width="0.85546875" style="8" customWidth="1"/>
  </cols>
  <sheetData>
    <row r="1" spans="1:8" ht="12.75">
      <c r="A1" s="85" t="s">
        <v>103</v>
      </c>
      <c r="B1" s="85"/>
      <c r="C1" s="85"/>
      <c r="D1" s="85"/>
      <c r="E1" s="85"/>
      <c r="F1" s="85"/>
      <c r="G1" s="45"/>
      <c r="H1" s="45"/>
    </row>
    <row r="2" spans="1:6" ht="12.75" customHeight="1">
      <c r="A2" s="32" t="s">
        <v>93</v>
      </c>
      <c r="B2" s="33"/>
      <c r="C2" s="33"/>
      <c r="D2" s="33"/>
      <c r="E2" s="33"/>
      <c r="F2" s="33"/>
    </row>
    <row r="3" spans="1:6" ht="12.75" customHeight="1">
      <c r="A3" s="32" t="s">
        <v>94</v>
      </c>
      <c r="B3" s="33"/>
      <c r="C3" s="33"/>
      <c r="D3" s="33"/>
      <c r="E3" s="33"/>
      <c r="F3" s="33"/>
    </row>
    <row r="4" spans="1:7" ht="12.75" customHeight="1">
      <c r="A4" s="32">
        <v>2000</v>
      </c>
      <c r="B4" s="32"/>
      <c r="C4" s="32"/>
      <c r="D4" s="32"/>
      <c r="E4" s="32"/>
      <c r="F4" s="32"/>
      <c r="G4" s="32"/>
    </row>
    <row r="5" spans="1:7" ht="12.75">
      <c r="A5" s="7"/>
      <c r="B5" s="7"/>
      <c r="C5" s="7"/>
      <c r="D5" s="7"/>
      <c r="E5" s="7"/>
      <c r="F5" s="7"/>
      <c r="G5" s="7"/>
    </row>
    <row r="6" ht="9" customHeight="1"/>
    <row r="7" spans="1:7" ht="12.75">
      <c r="A7" s="25" t="s">
        <v>0</v>
      </c>
      <c r="C7" s="40" t="s">
        <v>1</v>
      </c>
      <c r="D7" s="40" t="s">
        <v>2</v>
      </c>
      <c r="E7" s="40" t="s">
        <v>76</v>
      </c>
      <c r="F7" s="40" t="s">
        <v>3</v>
      </c>
      <c r="G7" s="33"/>
    </row>
    <row r="8" spans="1:7" ht="9" customHeight="1">
      <c r="A8" s="7"/>
      <c r="B8" s="34"/>
      <c r="C8" s="34"/>
      <c r="D8" s="34"/>
      <c r="E8" s="34"/>
      <c r="F8" s="34"/>
      <c r="G8" s="7"/>
    </row>
    <row r="9" spans="2:6" ht="12" customHeight="1">
      <c r="B9" s="25"/>
      <c r="C9" s="35"/>
      <c r="D9" s="35"/>
      <c r="E9" s="35"/>
      <c r="F9" s="35"/>
    </row>
    <row r="10" spans="1:6" ht="12" customHeight="1">
      <c r="A10" s="59" t="s">
        <v>68</v>
      </c>
      <c r="B10" s="59"/>
      <c r="C10" s="64"/>
      <c r="D10" s="64"/>
      <c r="E10" s="64">
        <v>6</v>
      </c>
      <c r="F10" s="64">
        <f>SUM(C10,D10,E10)</f>
        <v>6</v>
      </c>
    </row>
    <row r="11" spans="1:6" ht="12" customHeight="1">
      <c r="A11" s="59"/>
      <c r="B11" s="59"/>
      <c r="C11" s="64"/>
      <c r="D11" s="64"/>
      <c r="E11" s="64"/>
      <c r="F11" s="64"/>
    </row>
    <row r="12" spans="1:6" ht="12" customHeight="1">
      <c r="A12" s="59" t="s">
        <v>75</v>
      </c>
      <c r="B12" s="59"/>
      <c r="C12" s="64"/>
      <c r="D12" s="64"/>
      <c r="E12" s="64">
        <v>1</v>
      </c>
      <c r="F12" s="64">
        <f>SUM(C12,D12,E12)</f>
        <v>1</v>
      </c>
    </row>
    <row r="13" spans="3:6" ht="12" customHeight="1">
      <c r="C13" s="19"/>
      <c r="D13" s="19"/>
      <c r="E13" s="19"/>
      <c r="F13" s="19"/>
    </row>
    <row r="14" spans="1:6" ht="12" customHeight="1">
      <c r="A14" s="59" t="s">
        <v>4</v>
      </c>
      <c r="B14" s="59"/>
      <c r="C14" s="64">
        <f>SUM(C15:C23)</f>
        <v>280</v>
      </c>
      <c r="D14" s="64">
        <f>SUM(D15:D23)</f>
        <v>110</v>
      </c>
      <c r="E14" s="64">
        <f>SUM(E15:E23)</f>
        <v>1</v>
      </c>
      <c r="F14" s="64">
        <f>SUM(F15:F23)</f>
        <v>391</v>
      </c>
    </row>
    <row r="15" spans="2:6" ht="12" customHeight="1">
      <c r="B15" s="8" t="s">
        <v>5</v>
      </c>
      <c r="C15" s="71">
        <v>128</v>
      </c>
      <c r="D15" s="71">
        <v>48</v>
      </c>
      <c r="E15" s="19"/>
      <c r="F15" s="19">
        <f aca="true" t="shared" si="0" ref="F15:F23">SUM(C15,D15,E15)</f>
        <v>176</v>
      </c>
    </row>
    <row r="16" spans="2:6" ht="12" customHeight="1">
      <c r="B16" s="8" t="s">
        <v>6</v>
      </c>
      <c r="C16" s="71"/>
      <c r="D16" s="71"/>
      <c r="E16" s="19">
        <v>1</v>
      </c>
      <c r="F16" s="19">
        <f t="shared" si="0"/>
        <v>1</v>
      </c>
    </row>
    <row r="17" spans="2:6" ht="12" customHeight="1">
      <c r="B17" s="8" t="s">
        <v>7</v>
      </c>
      <c r="C17" s="71">
        <v>4</v>
      </c>
      <c r="D17" s="71">
        <v>2</v>
      </c>
      <c r="E17" s="19"/>
      <c r="F17" s="19">
        <f t="shared" si="0"/>
        <v>6</v>
      </c>
    </row>
    <row r="18" spans="2:6" ht="12" customHeight="1">
      <c r="B18" s="8" t="s">
        <v>8</v>
      </c>
      <c r="C18" s="71">
        <v>28</v>
      </c>
      <c r="D18" s="71">
        <v>9</v>
      </c>
      <c r="E18" s="19"/>
      <c r="F18" s="19">
        <f t="shared" si="0"/>
        <v>37</v>
      </c>
    </row>
    <row r="19" spans="2:6" ht="12" customHeight="1">
      <c r="B19" s="8" t="s">
        <v>9</v>
      </c>
      <c r="C19" s="71">
        <v>56</v>
      </c>
      <c r="D19" s="71">
        <v>36</v>
      </c>
      <c r="E19" s="19"/>
      <c r="F19" s="19">
        <f t="shared" si="0"/>
        <v>92</v>
      </c>
    </row>
    <row r="20" spans="2:6" ht="12" customHeight="1">
      <c r="B20" s="8" t="s">
        <v>10</v>
      </c>
      <c r="C20" s="71">
        <v>13</v>
      </c>
      <c r="D20" s="71">
        <v>1</v>
      </c>
      <c r="E20" s="19"/>
      <c r="F20" s="19">
        <f t="shared" si="0"/>
        <v>14</v>
      </c>
    </row>
    <row r="21" spans="2:6" ht="12" customHeight="1">
      <c r="B21" s="8" t="s">
        <v>66</v>
      </c>
      <c r="C21" s="71">
        <v>1</v>
      </c>
      <c r="D21" s="71"/>
      <c r="E21" s="19"/>
      <c r="F21" s="19">
        <f t="shared" si="0"/>
        <v>1</v>
      </c>
    </row>
    <row r="22" spans="2:6" ht="12" customHeight="1">
      <c r="B22" s="8" t="s">
        <v>11</v>
      </c>
      <c r="C22" s="71">
        <v>3</v>
      </c>
      <c r="D22" s="71"/>
      <c r="E22" s="19"/>
      <c r="F22" s="19">
        <f t="shared" si="0"/>
        <v>3</v>
      </c>
    </row>
    <row r="23" spans="2:6" ht="12" customHeight="1">
      <c r="B23" s="8" t="s">
        <v>12</v>
      </c>
      <c r="C23" s="71">
        <v>47</v>
      </c>
      <c r="D23" s="71">
        <v>14</v>
      </c>
      <c r="E23" s="19"/>
      <c r="F23" s="19">
        <f t="shared" si="0"/>
        <v>61</v>
      </c>
    </row>
    <row r="24" spans="3:6" ht="12" customHeight="1">
      <c r="C24" s="71"/>
      <c r="D24" s="19"/>
      <c r="E24" s="19"/>
      <c r="F24" s="19"/>
    </row>
    <row r="25" spans="1:6" ht="12" customHeight="1">
      <c r="A25" s="59" t="s">
        <v>13</v>
      </c>
      <c r="B25" s="59"/>
      <c r="C25" s="42">
        <f>SUM(C26:C28)</f>
        <v>2</v>
      </c>
      <c r="D25" s="64"/>
      <c r="E25" s="64"/>
      <c r="F25" s="64">
        <f>SUM(F26:F27)</f>
        <v>2</v>
      </c>
    </row>
    <row r="26" spans="2:6" ht="12" customHeight="1">
      <c r="B26" s="8" t="s">
        <v>14</v>
      </c>
      <c r="C26" s="71">
        <v>1</v>
      </c>
      <c r="D26" s="19"/>
      <c r="E26" s="19"/>
      <c r="F26" s="19">
        <f>SUM(C26,D26,E26)</f>
        <v>1</v>
      </c>
    </row>
    <row r="27" spans="2:6" ht="12" customHeight="1">
      <c r="B27" s="8" t="s">
        <v>65</v>
      </c>
      <c r="C27" s="71">
        <v>1</v>
      </c>
      <c r="D27" s="19"/>
      <c r="E27" s="19"/>
      <c r="F27" s="19">
        <f>SUM(C27,D27,E27)</f>
        <v>1</v>
      </c>
    </row>
    <row r="28" spans="3:6" ht="12" customHeight="1">
      <c r="C28" s="71"/>
      <c r="D28" s="19"/>
      <c r="E28" s="19"/>
      <c r="F28" s="19"/>
    </row>
    <row r="29" spans="1:6" ht="12" customHeight="1">
      <c r="A29" s="59" t="s">
        <v>59</v>
      </c>
      <c r="B29" s="59"/>
      <c r="C29" s="64"/>
      <c r="D29" s="64">
        <v>58</v>
      </c>
      <c r="E29" s="64"/>
      <c r="F29" s="64">
        <f>SUM(C29,D29,E29)</f>
        <v>58</v>
      </c>
    </row>
    <row r="30" spans="3:6" ht="12" customHeight="1">
      <c r="C30" s="19"/>
      <c r="D30" s="19"/>
      <c r="E30" s="19"/>
      <c r="F30" s="19"/>
    </row>
    <row r="31" spans="1:6" ht="12" customHeight="1">
      <c r="A31" s="59" t="s">
        <v>15</v>
      </c>
      <c r="B31" s="59"/>
      <c r="C31" s="64"/>
      <c r="D31" s="64"/>
      <c r="E31" s="64">
        <f>SUM(E32:E32)</f>
        <v>3</v>
      </c>
      <c r="F31" s="64">
        <f>SUM(F32:F32)</f>
        <v>3</v>
      </c>
    </row>
    <row r="32" spans="2:6" ht="12" customHeight="1">
      <c r="B32" s="8" t="s">
        <v>18</v>
      </c>
      <c r="C32" s="19"/>
      <c r="D32" s="19"/>
      <c r="E32" s="19">
        <v>3</v>
      </c>
      <c r="F32" s="19">
        <f>SUM(C32,D32,E32)</f>
        <v>3</v>
      </c>
    </row>
    <row r="33" spans="1:7" ht="12" customHeight="1">
      <c r="A33" s="7"/>
      <c r="B33" s="7"/>
      <c r="C33" s="20"/>
      <c r="D33" s="20"/>
      <c r="E33" s="20"/>
      <c r="F33" s="20"/>
      <c r="G33" s="7"/>
    </row>
    <row r="34" spans="3:6" ht="9" customHeight="1">
      <c r="C34" s="19"/>
      <c r="D34" s="19"/>
      <c r="E34" s="19"/>
      <c r="F34" s="19"/>
    </row>
    <row r="35" spans="1:6" ht="12.75">
      <c r="A35" s="59" t="s">
        <v>19</v>
      </c>
      <c r="B35" s="59"/>
      <c r="C35" s="64">
        <f>SUM(C10,C12,C14,C25,C29,C31)</f>
        <v>282</v>
      </c>
      <c r="D35" s="64">
        <f>SUM(D10,D12,D14,D25,D29,D31)</f>
        <v>168</v>
      </c>
      <c r="E35" s="64">
        <f>SUM(E10,E12,E14,E25,E29,E31)</f>
        <v>11</v>
      </c>
      <c r="F35" s="64">
        <f>SUM(F10,F12,F14,F25,F29,F31)</f>
        <v>461</v>
      </c>
    </row>
    <row r="36" spans="1:7" ht="9" customHeight="1">
      <c r="A36" s="7"/>
      <c r="B36" s="7"/>
      <c r="C36" s="7"/>
      <c r="D36" s="7"/>
      <c r="E36" s="7"/>
      <c r="F36" s="7"/>
      <c r="G36" s="7"/>
    </row>
    <row r="37" ht="12" customHeight="1"/>
    <row r="38" spans="1:6" ht="10.5" customHeight="1">
      <c r="A38" s="24" t="s">
        <v>80</v>
      </c>
      <c r="B38" s="25"/>
      <c r="F38" s="19"/>
    </row>
    <row r="39" spans="1:2" ht="10.5" customHeight="1">
      <c r="A39" s="25" t="s">
        <v>81</v>
      </c>
      <c r="B39" s="25"/>
    </row>
    <row r="40" spans="1:2" ht="10.5" customHeight="1">
      <c r="A40" s="24" t="s">
        <v>69</v>
      </c>
      <c r="B40" s="25"/>
    </row>
    <row r="41" spans="1:2" ht="10.5" customHeight="1">
      <c r="A41" s="25" t="s">
        <v>82</v>
      </c>
      <c r="B41" s="25"/>
    </row>
    <row r="42" spans="1:2" ht="11.25" customHeight="1">
      <c r="A42" s="51" t="s">
        <v>102</v>
      </c>
      <c r="B42" s="58"/>
    </row>
    <row r="43" spans="1:2" ht="11.25" customHeight="1">
      <c r="A43" s="25"/>
      <c r="B43" s="25"/>
    </row>
    <row r="44" ht="11.25" customHeight="1">
      <c r="A44" s="25" t="s">
        <v>79</v>
      </c>
    </row>
    <row r="45" ht="12" customHeight="1">
      <c r="A45" s="25" t="s">
        <v>67</v>
      </c>
    </row>
    <row r="46" spans="1:2" ht="12" customHeight="1">
      <c r="A46" s="25"/>
      <c r="B46"/>
    </row>
    <row r="47" spans="1:2" ht="12" customHeight="1">
      <c r="A47" s="25"/>
      <c r="B47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mergeCells count="1">
    <mergeCell ref="A1:F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I11" sqref="I11"/>
    </sheetView>
  </sheetViews>
  <sheetFormatPr defaultColWidth="11.421875" defaultRowHeight="12.75"/>
  <cols>
    <col min="1" max="1" width="2.00390625" style="8" customWidth="1"/>
    <col min="2" max="2" width="53.421875" style="8" customWidth="1"/>
    <col min="3" max="6" width="9.00390625" style="8" customWidth="1"/>
    <col min="7" max="7" width="0.85546875" style="8" customWidth="1"/>
  </cols>
  <sheetData>
    <row r="1" spans="1:8" ht="12.75">
      <c r="A1" s="85" t="s">
        <v>103</v>
      </c>
      <c r="B1" s="85"/>
      <c r="C1" s="85"/>
      <c r="D1" s="85"/>
      <c r="E1" s="85"/>
      <c r="F1" s="85"/>
      <c r="G1" s="45"/>
      <c r="H1" s="45"/>
    </row>
    <row r="2" spans="1:6" ht="12.75">
      <c r="A2" s="32" t="s">
        <v>95</v>
      </c>
      <c r="B2" s="33"/>
      <c r="C2" s="33"/>
      <c r="D2" s="33"/>
      <c r="E2" s="33"/>
      <c r="F2" s="33"/>
    </row>
    <row r="3" spans="1:6" ht="14.25">
      <c r="A3" s="32" t="s">
        <v>94</v>
      </c>
      <c r="B3" s="33"/>
      <c r="C3" s="33"/>
      <c r="D3" s="33"/>
      <c r="E3" s="33"/>
      <c r="F3" s="33"/>
    </row>
    <row r="4" spans="1:7" ht="12.75">
      <c r="A4" s="32">
        <v>2000</v>
      </c>
      <c r="B4" s="32"/>
      <c r="C4" s="32"/>
      <c r="D4" s="32"/>
      <c r="E4" s="32"/>
      <c r="F4" s="32"/>
      <c r="G4" s="45"/>
    </row>
    <row r="5" spans="1:7" ht="12.75">
      <c r="A5" s="7"/>
      <c r="B5" s="7"/>
      <c r="C5" s="7"/>
      <c r="D5" s="7"/>
      <c r="E5" s="7"/>
      <c r="F5" s="7"/>
      <c r="G5" s="7"/>
    </row>
    <row r="6" ht="9" customHeight="1"/>
    <row r="7" spans="1:7" ht="12.75">
      <c r="A7" s="25" t="s">
        <v>0</v>
      </c>
      <c r="C7" s="40" t="s">
        <v>1</v>
      </c>
      <c r="D7" s="40" t="s">
        <v>2</v>
      </c>
      <c r="E7" s="40" t="s">
        <v>78</v>
      </c>
      <c r="F7" s="40" t="s">
        <v>3</v>
      </c>
      <c r="G7" s="33"/>
    </row>
    <row r="8" spans="1:7" ht="9" customHeight="1">
      <c r="A8" s="7"/>
      <c r="B8" s="34"/>
      <c r="C8" s="34"/>
      <c r="D8" s="34"/>
      <c r="E8" s="34"/>
      <c r="F8" s="34"/>
      <c r="G8" s="7"/>
    </row>
    <row r="9" spans="2:6" ht="12.75" customHeight="1">
      <c r="B9" s="25"/>
      <c r="C9" s="35"/>
      <c r="D9" s="35"/>
      <c r="E9" s="35"/>
      <c r="F9" s="35"/>
    </row>
    <row r="10" spans="1:6" ht="12.75" customHeight="1">
      <c r="A10" s="59" t="s">
        <v>4</v>
      </c>
      <c r="B10" s="59"/>
      <c r="C10" s="64">
        <f>SUM(C11:C18)</f>
        <v>191</v>
      </c>
      <c r="D10" s="64">
        <f>SUM(D11:D18)</f>
        <v>98</v>
      </c>
      <c r="E10" s="64">
        <f>SUM(E11:E18)</f>
        <v>1</v>
      </c>
      <c r="F10" s="64">
        <f>SUM(F11:F18)</f>
        <v>290</v>
      </c>
    </row>
    <row r="11" spans="2:6" ht="12.75" customHeight="1">
      <c r="B11" s="8" t="s">
        <v>5</v>
      </c>
      <c r="C11">
        <v>104</v>
      </c>
      <c r="D11">
        <v>46</v>
      </c>
      <c r="E11"/>
      <c r="F11" s="19">
        <f aca="true" t="shared" si="0" ref="F11:F18">SUM(C11,D11,E11)</f>
        <v>150</v>
      </c>
    </row>
    <row r="12" spans="2:6" ht="12.75" customHeight="1">
      <c r="B12" s="8" t="s">
        <v>6</v>
      </c>
      <c r="C12"/>
      <c r="D12"/>
      <c r="E12">
        <v>1</v>
      </c>
      <c r="F12" s="19">
        <f t="shared" si="0"/>
        <v>1</v>
      </c>
    </row>
    <row r="13" spans="2:6" ht="12.75" customHeight="1">
      <c r="B13" s="8" t="s">
        <v>7</v>
      </c>
      <c r="C13">
        <v>1</v>
      </c>
      <c r="D13">
        <v>2</v>
      </c>
      <c r="E13"/>
      <c r="F13" s="19">
        <f t="shared" si="0"/>
        <v>3</v>
      </c>
    </row>
    <row r="14" spans="2:6" ht="12.75" customHeight="1">
      <c r="B14" s="8" t="s">
        <v>8</v>
      </c>
      <c r="C14">
        <v>21</v>
      </c>
      <c r="D14">
        <v>9</v>
      </c>
      <c r="E14"/>
      <c r="F14" s="19">
        <f t="shared" si="0"/>
        <v>30</v>
      </c>
    </row>
    <row r="15" spans="2:6" ht="12.75" customHeight="1">
      <c r="B15" s="8" t="s">
        <v>9</v>
      </c>
      <c r="C15">
        <v>18</v>
      </c>
      <c r="D15">
        <v>30</v>
      </c>
      <c r="E15"/>
      <c r="F15" s="19">
        <f t="shared" si="0"/>
        <v>48</v>
      </c>
    </row>
    <row r="16" spans="2:6" ht="12.75" customHeight="1">
      <c r="B16" s="8" t="s">
        <v>10</v>
      </c>
      <c r="C16">
        <v>11</v>
      </c>
      <c r="D16">
        <v>1</v>
      </c>
      <c r="E16"/>
      <c r="F16" s="19">
        <f t="shared" si="0"/>
        <v>12</v>
      </c>
    </row>
    <row r="17" spans="2:6" ht="12.75" customHeight="1">
      <c r="B17" s="8" t="s">
        <v>11</v>
      </c>
      <c r="C17">
        <v>2</v>
      </c>
      <c r="D17"/>
      <c r="E17"/>
      <c r="F17" s="19">
        <f t="shared" si="0"/>
        <v>2</v>
      </c>
    </row>
    <row r="18" spans="2:6" ht="12.75" customHeight="1">
      <c r="B18" s="8" t="s">
        <v>12</v>
      </c>
      <c r="C18">
        <v>34</v>
      </c>
      <c r="D18">
        <v>10</v>
      </c>
      <c r="E18"/>
      <c r="F18" s="19">
        <f t="shared" si="0"/>
        <v>44</v>
      </c>
    </row>
    <row r="19" spans="3:6" ht="12.75" customHeight="1">
      <c r="C19"/>
      <c r="D19"/>
      <c r="E19"/>
      <c r="F19" s="19"/>
    </row>
    <row r="20" spans="1:6" ht="12.75" customHeight="1">
      <c r="A20" s="59" t="s">
        <v>59</v>
      </c>
      <c r="B20" s="59"/>
      <c r="C20" s="59"/>
      <c r="D20" s="59">
        <v>57</v>
      </c>
      <c r="E20" s="64"/>
      <c r="F20" s="64">
        <f>SUM(C20,D20,E20)</f>
        <v>57</v>
      </c>
    </row>
    <row r="21" spans="3:6" ht="12.75" customHeight="1">
      <c r="C21" s="19"/>
      <c r="D21" s="19"/>
      <c r="E21" s="19"/>
      <c r="F21" s="19"/>
    </row>
    <row r="22" spans="1:6" ht="12.75" customHeight="1">
      <c r="A22" s="59" t="s">
        <v>15</v>
      </c>
      <c r="B22" s="59"/>
      <c r="C22" s="64"/>
      <c r="D22" s="64"/>
      <c r="E22" s="64">
        <f>SUM(E23:E23)</f>
        <v>3</v>
      </c>
      <c r="F22" s="64">
        <f>SUM(F23:F23)</f>
        <v>3</v>
      </c>
    </row>
    <row r="23" spans="2:6" ht="12.75" customHeight="1">
      <c r="B23" s="8" t="s">
        <v>18</v>
      </c>
      <c r="C23"/>
      <c r="D23"/>
      <c r="E23">
        <v>3</v>
      </c>
      <c r="F23" s="19">
        <f>SUM(C23,D23,E23)</f>
        <v>3</v>
      </c>
    </row>
    <row r="24" spans="1:7" ht="12.75" customHeight="1">
      <c r="A24" s="7"/>
      <c r="B24" s="7"/>
      <c r="C24" s="20"/>
      <c r="D24" s="20"/>
      <c r="E24" s="20"/>
      <c r="F24" s="20"/>
      <c r="G24" s="7"/>
    </row>
    <row r="25" spans="3:6" ht="9" customHeight="1">
      <c r="C25" s="19"/>
      <c r="D25" s="19"/>
      <c r="E25" s="19"/>
      <c r="F25" s="19"/>
    </row>
    <row r="26" spans="1:6" ht="12.75">
      <c r="A26" s="59" t="s">
        <v>19</v>
      </c>
      <c r="B26" s="59"/>
      <c r="C26" s="64">
        <f>SUM(C10,C20,C22)</f>
        <v>191</v>
      </c>
      <c r="D26" s="64">
        <f>SUM(D10,D20,D22)</f>
        <v>155</v>
      </c>
      <c r="E26" s="64">
        <f>SUM(E10,E20,E22)</f>
        <v>4</v>
      </c>
      <c r="F26" s="64">
        <f>SUM(F10,F20,F22)</f>
        <v>350</v>
      </c>
    </row>
    <row r="27" spans="1:7" ht="9" customHeight="1">
      <c r="A27" s="7"/>
      <c r="B27" s="7"/>
      <c r="C27" s="7"/>
      <c r="D27" s="7"/>
      <c r="E27" s="7"/>
      <c r="F27" s="7"/>
      <c r="G27" s="7"/>
    </row>
    <row r="28" ht="12" customHeight="1"/>
    <row r="29" spans="1:2" s="25" customFormat="1" ht="12" customHeight="1">
      <c r="A29" s="51" t="s">
        <v>83</v>
      </c>
      <c r="B29" s="58"/>
    </row>
    <row r="30" spans="1:9" s="25" customFormat="1" ht="12" customHeight="1">
      <c r="A30" s="58" t="s">
        <v>84</v>
      </c>
      <c r="B30" s="58"/>
      <c r="I30" s="73"/>
    </row>
    <row r="31" spans="1:2" s="25" customFormat="1" ht="12" customHeight="1">
      <c r="A31" s="51" t="s">
        <v>61</v>
      </c>
      <c r="B31" s="58"/>
    </row>
    <row r="32" spans="1:2" s="25" customFormat="1" ht="12" customHeight="1">
      <c r="A32" s="58" t="s">
        <v>82</v>
      </c>
      <c r="B32" s="58"/>
    </row>
    <row r="33" spans="1:2" s="25" customFormat="1" ht="12" customHeight="1">
      <c r="A33" s="51" t="s">
        <v>102</v>
      </c>
      <c r="B33" s="58"/>
    </row>
    <row r="34" spans="1:2" s="25" customFormat="1" ht="12" customHeight="1">
      <c r="A34" s="58"/>
      <c r="B34" s="58"/>
    </row>
    <row r="35" ht="12" customHeight="1">
      <c r="A35" s="25" t="s">
        <v>79</v>
      </c>
    </row>
    <row r="36" ht="12" customHeight="1">
      <c r="A36" s="25" t="s">
        <v>67</v>
      </c>
    </row>
    <row r="37" ht="12" customHeight="1"/>
    <row r="38" ht="12" customHeight="1"/>
  </sheetData>
  <mergeCells count="1">
    <mergeCell ref="A1:F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workbookViewId="0" topLeftCell="A1">
      <selection activeCell="I17" sqref="I17"/>
    </sheetView>
  </sheetViews>
  <sheetFormatPr defaultColWidth="11.421875" defaultRowHeight="12.75"/>
  <cols>
    <col min="1" max="1" width="1.7109375" style="0" customWidth="1"/>
    <col min="2" max="2" width="51.421875" style="0" customWidth="1"/>
    <col min="3" max="5" width="9.00390625" style="0" customWidth="1"/>
    <col min="6" max="6" width="7.7109375" style="0" customWidth="1"/>
    <col min="7" max="7" width="0.9921875" style="0" customWidth="1"/>
    <col min="8" max="8" width="11.421875" style="0" customWidth="1" collapsed="1"/>
  </cols>
  <sheetData>
    <row r="1" spans="1:6" ht="12.75">
      <c r="A1" s="85" t="s">
        <v>103</v>
      </c>
      <c r="B1" s="85"/>
      <c r="C1" s="85"/>
      <c r="D1" s="85"/>
      <c r="E1" s="85"/>
      <c r="F1" s="85"/>
    </row>
    <row r="2" spans="1:6" ht="13.5" customHeight="1">
      <c r="A2" s="15" t="s">
        <v>95</v>
      </c>
      <c r="B2" s="15"/>
      <c r="C2" s="15"/>
      <c r="D2" s="29"/>
      <c r="E2" s="29"/>
      <c r="F2" s="29"/>
    </row>
    <row r="3" spans="1:6" ht="13.5" customHeight="1">
      <c r="A3" s="15" t="s">
        <v>96</v>
      </c>
      <c r="B3" s="15"/>
      <c r="C3" s="15"/>
      <c r="D3" s="29"/>
      <c r="E3" s="29"/>
      <c r="F3" s="29"/>
    </row>
    <row r="4" spans="1:6" ht="12.75">
      <c r="A4" s="15">
        <v>2000</v>
      </c>
      <c r="B4" s="15"/>
      <c r="C4" s="15"/>
      <c r="D4" s="15"/>
      <c r="E4" s="15"/>
      <c r="F4" s="15"/>
    </row>
    <row r="5" spans="1:7" ht="12.75">
      <c r="A5" s="22"/>
      <c r="B5" s="22"/>
      <c r="C5" s="22"/>
      <c r="D5" s="22"/>
      <c r="E5" s="22"/>
      <c r="F5" s="22"/>
      <c r="G5" s="22"/>
    </row>
    <row r="6" ht="9" customHeight="1"/>
    <row r="7" spans="1:6" ht="10.5" customHeight="1">
      <c r="A7" s="25" t="s">
        <v>56</v>
      </c>
      <c r="B7" s="25"/>
      <c r="C7" s="40" t="s">
        <v>1</v>
      </c>
      <c r="D7" s="40" t="s">
        <v>2</v>
      </c>
      <c r="E7" s="40" t="s">
        <v>76</v>
      </c>
      <c r="F7" s="40" t="s">
        <v>3</v>
      </c>
    </row>
    <row r="8" spans="1:7" ht="9" customHeight="1">
      <c r="A8" s="22"/>
      <c r="B8" s="22"/>
      <c r="C8" s="22"/>
      <c r="D8" s="22"/>
      <c r="E8" s="22"/>
      <c r="F8" s="22"/>
      <c r="G8" s="22"/>
    </row>
    <row r="9" ht="12.75" customHeight="1"/>
    <row r="10" spans="1:6" ht="12.75" customHeight="1">
      <c r="A10" s="59" t="s">
        <v>48</v>
      </c>
      <c r="B10" s="59"/>
      <c r="C10" s="59">
        <f>SUM(C11:C13)</f>
        <v>55</v>
      </c>
      <c r="D10" s="59">
        <f>SUM(D11:D13)</f>
        <v>21</v>
      </c>
      <c r="E10" s="59">
        <f>SUM(E11:E13)</f>
        <v>1</v>
      </c>
      <c r="F10" s="59">
        <f>SUM(F11:F13)</f>
        <v>77</v>
      </c>
    </row>
    <row r="11" spans="2:6" ht="12.75" customHeight="1">
      <c r="B11" t="s">
        <v>49</v>
      </c>
      <c r="C11">
        <v>1</v>
      </c>
      <c r="F11">
        <f>SUM(C11:E11)</f>
        <v>1</v>
      </c>
    </row>
    <row r="12" spans="2:6" ht="12.75" customHeight="1">
      <c r="B12" t="s">
        <v>50</v>
      </c>
      <c r="C12">
        <v>12</v>
      </c>
      <c r="D12">
        <v>3</v>
      </c>
      <c r="E12">
        <v>1</v>
      </c>
      <c r="F12">
        <f>SUM(C12:E12)</f>
        <v>16</v>
      </c>
    </row>
    <row r="13" spans="2:6" ht="12.75" customHeight="1">
      <c r="B13" t="s">
        <v>51</v>
      </c>
      <c r="C13">
        <v>42</v>
      </c>
      <c r="D13">
        <v>18</v>
      </c>
      <c r="F13">
        <f>SUM(C13:E13)</f>
        <v>60</v>
      </c>
    </row>
    <row r="14" ht="12.75" customHeight="1"/>
    <row r="15" spans="1:6" ht="12.75" customHeight="1">
      <c r="A15" s="59" t="s">
        <v>52</v>
      </c>
      <c r="B15" s="59"/>
      <c r="C15" s="59">
        <f>SUM(C16:C18)</f>
        <v>129</v>
      </c>
      <c r="D15" s="59">
        <f>SUM(D16:D18)</f>
        <v>128</v>
      </c>
      <c r="E15" s="59">
        <f>SUM(E16:E18)</f>
        <v>1</v>
      </c>
      <c r="F15" s="59">
        <f>SUM(F16:F18)</f>
        <v>258</v>
      </c>
    </row>
    <row r="16" spans="2:6" ht="12.75" customHeight="1">
      <c r="B16" t="s">
        <v>49</v>
      </c>
      <c r="C16">
        <v>32</v>
      </c>
      <c r="D16">
        <v>40</v>
      </c>
      <c r="F16">
        <f>SUM(C16:E16)</f>
        <v>72</v>
      </c>
    </row>
    <row r="17" spans="2:6" ht="12.75" customHeight="1">
      <c r="B17" t="s">
        <v>50</v>
      </c>
      <c r="C17">
        <v>42</v>
      </c>
      <c r="D17">
        <v>49</v>
      </c>
      <c r="E17">
        <v>1</v>
      </c>
      <c r="F17">
        <f>SUM(C17:E17)</f>
        <v>92</v>
      </c>
    </row>
    <row r="18" spans="2:6" ht="12.75" customHeight="1">
      <c r="B18" t="s">
        <v>51</v>
      </c>
      <c r="C18">
        <v>55</v>
      </c>
      <c r="D18">
        <v>39</v>
      </c>
      <c r="F18">
        <f>SUM(C18:E18)</f>
        <v>94</v>
      </c>
    </row>
    <row r="19" ht="12.75" customHeight="1"/>
    <row r="20" spans="1:6" ht="12.75" customHeight="1">
      <c r="A20" s="59" t="s">
        <v>77</v>
      </c>
      <c r="B20" s="59"/>
      <c r="C20" s="59">
        <v>7</v>
      </c>
      <c r="D20" s="59">
        <v>6</v>
      </c>
      <c r="E20" s="59">
        <v>2</v>
      </c>
      <c r="F20" s="59">
        <f>SUM(C20:E20)</f>
        <v>15</v>
      </c>
    </row>
    <row r="21" spans="1:7" ht="12.75" customHeight="1">
      <c r="A21" s="22"/>
      <c r="B21" s="22"/>
      <c r="C21" s="22"/>
      <c r="D21" s="22"/>
      <c r="E21" s="22"/>
      <c r="F21" s="22"/>
      <c r="G21" s="22"/>
    </row>
    <row r="22" ht="8.25" customHeight="1"/>
    <row r="23" spans="1:6" ht="12.75">
      <c r="A23" s="60" t="s">
        <v>19</v>
      </c>
      <c r="B23" s="60"/>
      <c r="C23" s="60">
        <f>SUM(C10,C15,C20)</f>
        <v>191</v>
      </c>
      <c r="D23" s="60">
        <f>SUM(D10,D15,D20)</f>
        <v>155</v>
      </c>
      <c r="E23" s="60">
        <f>SUM(E10,E15,E20)</f>
        <v>4</v>
      </c>
      <c r="F23" s="60">
        <f>SUM(F10,F15,F20)</f>
        <v>350</v>
      </c>
    </row>
    <row r="24" spans="1:7" ht="8.25" customHeight="1">
      <c r="A24" s="7"/>
      <c r="B24" s="7"/>
      <c r="C24" s="7"/>
      <c r="D24" s="7"/>
      <c r="E24" s="7"/>
      <c r="F24" s="7"/>
      <c r="G24" s="7"/>
    </row>
    <row r="25" ht="12" customHeight="1"/>
    <row r="26" spans="1:2" ht="12" customHeight="1">
      <c r="A26" s="24" t="s">
        <v>83</v>
      </c>
      <c r="B26" s="58"/>
    </row>
    <row r="27" spans="1:2" ht="12" customHeight="1">
      <c r="A27" s="25" t="s">
        <v>84</v>
      </c>
      <c r="B27" s="58"/>
    </row>
    <row r="28" spans="1:2" ht="12" customHeight="1">
      <c r="A28" s="24" t="s">
        <v>61</v>
      </c>
      <c r="B28" s="58"/>
    </row>
    <row r="29" spans="1:2" ht="12" customHeight="1">
      <c r="A29" s="25" t="s">
        <v>82</v>
      </c>
      <c r="B29" s="58"/>
    </row>
    <row r="30" spans="1:2" ht="12" customHeight="1">
      <c r="A30" s="24" t="s">
        <v>102</v>
      </c>
      <c r="B30" s="58"/>
    </row>
    <row r="31" spans="1:3" ht="12" customHeight="1">
      <c r="A31" s="25"/>
      <c r="B31" s="58"/>
      <c r="C31" s="25"/>
    </row>
    <row r="32" spans="1:2" ht="12" customHeight="1">
      <c r="A32" s="25" t="s">
        <v>79</v>
      </c>
      <c r="B32" s="52"/>
    </row>
    <row r="33" spans="1:3" ht="12" customHeight="1">
      <c r="A33" s="25" t="s">
        <v>64</v>
      </c>
      <c r="B33" s="8"/>
      <c r="C33" s="25"/>
    </row>
    <row r="34" spans="2:3" ht="12" customHeight="1">
      <c r="B34" s="25"/>
      <c r="C34" s="25"/>
    </row>
  </sheetData>
  <mergeCells count="1">
    <mergeCell ref="A1:F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.7109375" style="0" customWidth="1"/>
    <col min="2" max="2" width="28.7109375" style="0" customWidth="1"/>
    <col min="3" max="3" width="8.28125" style="0" customWidth="1"/>
    <col min="4" max="4" width="11.8515625" style="0" customWidth="1"/>
    <col min="5" max="5" width="18.140625" style="0" customWidth="1"/>
    <col min="6" max="6" width="9.00390625" style="0" customWidth="1"/>
    <col min="7" max="7" width="3.421875" style="0" customWidth="1"/>
    <col min="8" max="8" width="9.140625" style="0" customWidth="1"/>
    <col min="9" max="9" width="4.28125" style="0" customWidth="1"/>
  </cols>
  <sheetData>
    <row r="1" spans="1:9" ht="12.75">
      <c r="A1" s="85" t="s">
        <v>103</v>
      </c>
      <c r="B1" s="85"/>
      <c r="C1" s="85"/>
      <c r="D1" s="85"/>
      <c r="E1" s="85"/>
      <c r="F1" s="85"/>
      <c r="G1" s="85"/>
      <c r="H1" s="85"/>
      <c r="I1" s="85"/>
    </row>
    <row r="2" spans="1:9" ht="13.5" customHeight="1">
      <c r="A2" s="15" t="s">
        <v>97</v>
      </c>
      <c r="B2" s="29"/>
      <c r="C2" s="15"/>
      <c r="D2" s="29"/>
      <c r="E2" s="29"/>
      <c r="F2" s="29"/>
      <c r="G2" s="29"/>
      <c r="H2" s="29"/>
      <c r="I2" s="29"/>
    </row>
    <row r="3" spans="1:9" ht="13.5" customHeight="1">
      <c r="A3" s="15" t="s">
        <v>98</v>
      </c>
      <c r="B3" s="29"/>
      <c r="C3" s="15"/>
      <c r="D3" s="29"/>
      <c r="E3" s="29"/>
      <c r="F3" s="29"/>
      <c r="G3" s="29"/>
      <c r="H3" s="29"/>
      <c r="I3" s="29"/>
    </row>
    <row r="4" spans="1:9" ht="13.5" customHeight="1">
      <c r="A4" s="15">
        <v>2000</v>
      </c>
      <c r="B4" s="29"/>
      <c r="C4" s="15"/>
      <c r="D4" s="15"/>
      <c r="E4" s="15"/>
      <c r="F4" s="15"/>
      <c r="G4" s="15"/>
      <c r="H4" s="15"/>
      <c r="I4" s="15"/>
    </row>
    <row r="5" spans="1:9" ht="13.5" customHeight="1">
      <c r="A5" s="22"/>
      <c r="B5" s="22"/>
      <c r="C5" s="22"/>
      <c r="D5" s="22"/>
      <c r="E5" s="22"/>
      <c r="F5" s="22"/>
      <c r="G5" s="22"/>
      <c r="H5" s="22"/>
      <c r="I5" s="22"/>
    </row>
    <row r="6" ht="9" customHeight="1"/>
    <row r="7" spans="2:9" ht="10.5" customHeight="1">
      <c r="B7" s="25"/>
      <c r="D7" s="26"/>
      <c r="E7" s="26"/>
      <c r="F7" s="26" t="s">
        <v>53</v>
      </c>
      <c r="G7" s="29"/>
      <c r="H7" s="29"/>
      <c r="I7" s="26"/>
    </row>
    <row r="8" spans="2:9" ht="10.5" customHeight="1">
      <c r="B8" s="25"/>
      <c r="F8" s="26" t="s">
        <v>92</v>
      </c>
      <c r="G8" s="26"/>
      <c r="H8" s="26"/>
      <c r="I8" s="29"/>
    </row>
    <row r="9" spans="2:9" ht="10.5" customHeight="1">
      <c r="B9" s="25"/>
      <c r="C9" s="84" t="s">
        <v>85</v>
      </c>
      <c r="D9" s="84"/>
      <c r="E9" s="84"/>
      <c r="F9" s="26" t="s">
        <v>88</v>
      </c>
      <c r="G9" s="26"/>
      <c r="H9" s="26" t="s">
        <v>90</v>
      </c>
      <c r="I9" s="26"/>
    </row>
    <row r="10" spans="1:9" ht="10.5" customHeight="1">
      <c r="A10" s="25" t="s">
        <v>56</v>
      </c>
      <c r="B10" s="25"/>
      <c r="C10" s="84" t="s">
        <v>86</v>
      </c>
      <c r="D10" s="84"/>
      <c r="E10" s="84"/>
      <c r="F10" s="26" t="s">
        <v>89</v>
      </c>
      <c r="G10" s="26"/>
      <c r="H10" s="26" t="s">
        <v>91</v>
      </c>
      <c r="I10" s="26"/>
    </row>
    <row r="11" spans="1:9" ht="9" customHeight="1">
      <c r="A11" s="22"/>
      <c r="B11" s="22"/>
      <c r="C11" s="22"/>
      <c r="D11" s="22"/>
      <c r="E11" s="22"/>
      <c r="F11" s="22"/>
      <c r="G11" s="22"/>
      <c r="H11" s="22"/>
      <c r="I11" s="22"/>
    </row>
    <row r="12" ht="12.75" customHeight="1"/>
    <row r="13" spans="1:9" ht="12.75" customHeight="1">
      <c r="A13" s="59" t="s">
        <v>48</v>
      </c>
      <c r="B13" s="59"/>
      <c r="D13" s="59">
        <f>SUM(D14:D16)</f>
        <v>4</v>
      </c>
      <c r="E13" s="59"/>
      <c r="F13" s="59">
        <f>SUM(F14:F16)</f>
        <v>63</v>
      </c>
      <c r="G13" s="59"/>
      <c r="H13" s="59">
        <f>SUM(H14:H16)</f>
        <v>7</v>
      </c>
      <c r="I13" s="59"/>
    </row>
    <row r="14" spans="2:6" ht="12.75" customHeight="1">
      <c r="B14" t="s">
        <v>49</v>
      </c>
      <c r="F14">
        <v>1</v>
      </c>
    </row>
    <row r="15" spans="2:8" ht="12.75" customHeight="1">
      <c r="B15" t="s">
        <v>50</v>
      </c>
      <c r="F15">
        <v>10</v>
      </c>
      <c r="H15">
        <v>3</v>
      </c>
    </row>
    <row r="16" spans="2:8" ht="12.75" customHeight="1">
      <c r="B16" t="s">
        <v>51</v>
      </c>
      <c r="D16">
        <v>4</v>
      </c>
      <c r="F16">
        <v>52</v>
      </c>
      <c r="H16">
        <v>4</v>
      </c>
    </row>
    <row r="17" ht="12.75" customHeight="1"/>
    <row r="18" spans="1:8" ht="12.75" customHeight="1">
      <c r="A18" s="59" t="s">
        <v>52</v>
      </c>
      <c r="B18" s="59"/>
      <c r="D18" s="59">
        <f>SUM(D19:D21)</f>
        <v>8</v>
      </c>
      <c r="E18" s="59"/>
      <c r="F18" s="59">
        <f>SUM(F19:F21)</f>
        <v>234</v>
      </c>
      <c r="G18" s="59"/>
      <c r="H18" s="59">
        <f>SUM(H19:H21)</f>
        <v>12</v>
      </c>
    </row>
    <row r="19" spans="2:8" ht="12.75" customHeight="1">
      <c r="B19" t="s">
        <v>49</v>
      </c>
      <c r="D19">
        <v>3</v>
      </c>
      <c r="F19">
        <v>62</v>
      </c>
      <c r="H19">
        <v>5</v>
      </c>
    </row>
    <row r="20" spans="2:8" ht="12.75" customHeight="1">
      <c r="B20" s="50" t="s">
        <v>50</v>
      </c>
      <c r="D20" s="50">
        <v>3</v>
      </c>
      <c r="E20" s="50"/>
      <c r="F20" s="50">
        <v>84</v>
      </c>
      <c r="H20">
        <v>4</v>
      </c>
    </row>
    <row r="21" spans="2:8" ht="12.75" customHeight="1">
      <c r="B21" s="50" t="s">
        <v>51</v>
      </c>
      <c r="D21" s="50">
        <v>2</v>
      </c>
      <c r="E21" s="50"/>
      <c r="F21" s="50">
        <v>88</v>
      </c>
      <c r="H21">
        <v>3</v>
      </c>
    </row>
    <row r="22" spans="2:6" ht="12.75" customHeight="1">
      <c r="B22" s="50"/>
      <c r="D22" s="50"/>
      <c r="E22" s="50"/>
      <c r="F22" s="50"/>
    </row>
    <row r="23" spans="1:8" ht="12.75" customHeight="1">
      <c r="A23" s="59" t="s">
        <v>77</v>
      </c>
      <c r="B23" s="50"/>
      <c r="C23" s="65"/>
      <c r="D23" s="65"/>
      <c r="E23" s="65"/>
      <c r="F23" s="65">
        <v>15</v>
      </c>
      <c r="G23" s="59"/>
      <c r="H23" s="59"/>
    </row>
    <row r="24" spans="1:9" ht="12.75" customHeight="1">
      <c r="A24" s="22"/>
      <c r="B24" s="55"/>
      <c r="C24" s="55"/>
      <c r="D24" s="55"/>
      <c r="E24" s="55"/>
      <c r="F24" s="55"/>
      <c r="G24" s="22"/>
      <c r="H24" s="22"/>
      <c r="I24" s="22"/>
    </row>
    <row r="25" spans="2:6" ht="8.25" customHeight="1">
      <c r="B25" s="50"/>
      <c r="C25" s="50"/>
      <c r="D25" s="50"/>
      <c r="E25" s="50"/>
      <c r="F25" s="50"/>
    </row>
    <row r="26" spans="1:22" ht="12.75">
      <c r="A26" s="60" t="s">
        <v>19</v>
      </c>
      <c r="B26" s="65"/>
      <c r="D26" s="6">
        <f>SUM(D13,D18,C23)</f>
        <v>12</v>
      </c>
      <c r="E26" s="6"/>
      <c r="F26" s="6">
        <f>SUM(F13,F18,F23)</f>
        <v>312</v>
      </c>
      <c r="G26" s="60"/>
      <c r="H26" s="6">
        <f>SUM(H13,H18,H23)</f>
        <v>19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9" ht="8.25" customHeight="1">
      <c r="A27" s="22"/>
      <c r="B27" s="55"/>
      <c r="C27" s="55"/>
      <c r="D27" s="55"/>
      <c r="E27" s="55"/>
      <c r="F27" s="55"/>
      <c r="G27" s="22"/>
      <c r="H27" s="22"/>
      <c r="I27" s="22"/>
    </row>
    <row r="28" spans="2:6" ht="11.25" customHeight="1">
      <c r="B28" s="50"/>
      <c r="C28" s="50"/>
      <c r="D28" s="50"/>
      <c r="E28" s="50"/>
      <c r="F28" s="50"/>
    </row>
    <row r="29" spans="1:6" ht="12" customHeight="1">
      <c r="A29" s="51" t="s">
        <v>83</v>
      </c>
      <c r="B29" s="58"/>
      <c r="C29" s="50"/>
      <c r="D29" s="50"/>
      <c r="E29" s="50"/>
      <c r="F29" s="50"/>
    </row>
    <row r="30" spans="1:6" ht="12" customHeight="1">
      <c r="A30" s="25" t="s">
        <v>84</v>
      </c>
      <c r="B30" s="58"/>
      <c r="C30" s="50"/>
      <c r="D30" s="50"/>
      <c r="E30" s="50"/>
      <c r="F30" s="50"/>
    </row>
    <row r="31" spans="1:6" ht="12" customHeight="1">
      <c r="A31" s="24" t="s">
        <v>61</v>
      </c>
      <c r="B31" s="58"/>
      <c r="C31" s="50"/>
      <c r="D31" s="50"/>
      <c r="E31" s="50"/>
      <c r="F31" s="50"/>
    </row>
    <row r="32" spans="1:6" ht="12" customHeight="1">
      <c r="A32" s="25" t="s">
        <v>82</v>
      </c>
      <c r="B32" s="58"/>
      <c r="C32" s="50"/>
      <c r="D32" s="50"/>
      <c r="E32" s="50"/>
      <c r="F32" s="50"/>
    </row>
    <row r="33" spans="1:6" ht="12" customHeight="1">
      <c r="A33" s="25"/>
      <c r="B33" s="58"/>
      <c r="C33" s="50"/>
      <c r="D33" s="50"/>
      <c r="E33" s="50"/>
      <c r="F33" s="50"/>
    </row>
    <row r="34" spans="1:2" ht="12" customHeight="1">
      <c r="A34" s="25" t="s">
        <v>79</v>
      </c>
      <c r="B34" s="8"/>
    </row>
    <row r="35" spans="1:2" ht="12" customHeight="1">
      <c r="A35" s="25" t="s">
        <v>67</v>
      </c>
      <c r="B35" s="8"/>
    </row>
    <row r="36" spans="1:2" ht="11.25" customHeight="1">
      <c r="A36" s="25"/>
      <c r="B36" s="25"/>
    </row>
    <row r="37" spans="1:2" ht="12" customHeight="1">
      <c r="A37" s="24"/>
      <c r="B37" s="25"/>
    </row>
    <row r="38" ht="12" customHeight="1"/>
    <row r="39" ht="12" customHeight="1"/>
    <row r="40" ht="12" customHeight="1"/>
  </sheetData>
  <mergeCells count="3">
    <mergeCell ref="C9:E9"/>
    <mergeCell ref="C10:E10"/>
    <mergeCell ref="A1:I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="75" zoomScaleNormal="75" workbookViewId="0" topLeftCell="A1">
      <selection activeCell="I15" sqref="I15"/>
    </sheetView>
  </sheetViews>
  <sheetFormatPr defaultColWidth="11.421875" defaultRowHeight="12.75"/>
  <cols>
    <col min="1" max="1" width="1.8515625" style="8" customWidth="1"/>
    <col min="2" max="2" width="59.140625" style="8" customWidth="1"/>
    <col min="3" max="5" width="9.7109375" style="8" customWidth="1"/>
    <col min="6" max="6" width="9.57421875" style="8" customWidth="1"/>
    <col min="7" max="7" width="1.57421875" style="8" customWidth="1" collapsed="1"/>
    <col min="8" max="8" width="11.421875" style="8" customWidth="1" collapsed="1"/>
    <col min="9" max="9" width="11.421875" style="8" customWidth="1"/>
    <col min="10" max="14" width="11.421875" style="8" customWidth="1" collapsed="1"/>
    <col min="15" max="16384" width="11.421875" style="8" customWidth="1"/>
  </cols>
  <sheetData>
    <row r="1" spans="1:8" ht="12.75">
      <c r="A1" s="85" t="s">
        <v>103</v>
      </c>
      <c r="B1" s="85"/>
      <c r="C1" s="85"/>
      <c r="D1" s="85"/>
      <c r="E1" s="85"/>
      <c r="F1" s="85"/>
      <c r="G1" s="42"/>
      <c r="H1" s="42"/>
    </row>
    <row r="2" spans="1:7" ht="12.75" customHeight="1">
      <c r="A2" s="85" t="s">
        <v>70</v>
      </c>
      <c r="B2" s="85"/>
      <c r="C2" s="85"/>
      <c r="D2" s="85"/>
      <c r="E2" s="85"/>
      <c r="F2" s="85"/>
      <c r="G2" s="85"/>
    </row>
    <row r="3" spans="1:6" ht="12.75" customHeight="1">
      <c r="A3" s="85">
        <v>2000</v>
      </c>
      <c r="B3" s="85"/>
      <c r="C3" s="85"/>
      <c r="D3" s="85"/>
      <c r="E3" s="85"/>
      <c r="F3" s="85"/>
    </row>
    <row r="4" spans="1:7" ht="12.75" customHeight="1">
      <c r="A4" s="46"/>
      <c r="B4" s="46"/>
      <c r="C4" s="46"/>
      <c r="D4" s="46"/>
      <c r="E4" s="46"/>
      <c r="F4" s="46"/>
      <c r="G4" s="7"/>
    </row>
    <row r="5" spans="1:6" ht="9" customHeight="1">
      <c r="A5" s="45"/>
      <c r="B5" s="45"/>
      <c r="C5" s="45"/>
      <c r="D5" s="45"/>
      <c r="E5" s="45"/>
      <c r="F5" s="45"/>
    </row>
    <row r="6" spans="1:6" ht="12.75" customHeight="1">
      <c r="A6" s="25" t="s">
        <v>0</v>
      </c>
      <c r="C6" s="40" t="s">
        <v>1</v>
      </c>
      <c r="D6" s="40" t="s">
        <v>2</v>
      </c>
      <c r="E6" s="40" t="s">
        <v>76</v>
      </c>
      <c r="F6" s="40" t="s">
        <v>3</v>
      </c>
    </row>
    <row r="7" spans="1:7" ht="9" customHeight="1">
      <c r="A7" s="7"/>
      <c r="B7" s="34"/>
      <c r="C7" s="30"/>
      <c r="D7" s="30"/>
      <c r="E7" s="30"/>
      <c r="F7" s="47"/>
      <c r="G7" s="7"/>
    </row>
    <row r="8" spans="2:6" ht="12.75" customHeight="1">
      <c r="B8" s="25"/>
      <c r="C8" s="26"/>
      <c r="D8" s="26"/>
      <c r="E8" s="26"/>
      <c r="F8" s="40"/>
    </row>
    <row r="9" spans="1:6" ht="12.75" customHeight="1">
      <c r="A9" s="59" t="s">
        <v>24</v>
      </c>
      <c r="B9" s="59"/>
      <c r="C9" s="59">
        <f>SUM(C10:C15)</f>
        <v>13</v>
      </c>
      <c r="D9" s="59">
        <f>SUM(D10:D15)</f>
        <v>17</v>
      </c>
      <c r="E9" s="59"/>
      <c r="F9" s="59">
        <f>SUM(F10:F15)</f>
        <v>30</v>
      </c>
    </row>
    <row r="10" spans="2:6" ht="12.75" customHeight="1">
      <c r="B10" s="8" t="s">
        <v>25</v>
      </c>
      <c r="C10" s="8">
        <v>5</v>
      </c>
      <c r="D10" s="8">
        <v>3</v>
      </c>
      <c r="F10" s="8">
        <f aca="true" t="shared" si="0" ref="F10:F15">SUM(C10:E10)</f>
        <v>8</v>
      </c>
    </row>
    <row r="11" spans="2:6" ht="12.75" customHeight="1">
      <c r="B11" s="8" t="s">
        <v>74</v>
      </c>
      <c r="C11" s="8">
        <v>2</v>
      </c>
      <c r="D11" s="8">
        <v>3</v>
      </c>
      <c r="F11" s="8">
        <f t="shared" si="0"/>
        <v>5</v>
      </c>
    </row>
    <row r="12" spans="2:6" ht="12.75" customHeight="1">
      <c r="B12" s="8" t="s">
        <v>26</v>
      </c>
      <c r="C12" s="8">
        <v>4</v>
      </c>
      <c r="D12" s="8">
        <v>2</v>
      </c>
      <c r="F12" s="8">
        <f t="shared" si="0"/>
        <v>6</v>
      </c>
    </row>
    <row r="13" spans="2:6" ht="12.75" customHeight="1">
      <c r="B13" s="8" t="s">
        <v>27</v>
      </c>
      <c r="D13" s="8">
        <v>1</v>
      </c>
      <c r="F13" s="8">
        <f t="shared" si="0"/>
        <v>1</v>
      </c>
    </row>
    <row r="14" spans="2:6" ht="12.75" customHeight="1">
      <c r="B14" s="8" t="s">
        <v>28</v>
      </c>
      <c r="D14" s="8">
        <v>5</v>
      </c>
      <c r="F14" s="8">
        <f t="shared" si="0"/>
        <v>5</v>
      </c>
    </row>
    <row r="15" spans="2:6" ht="12.75" customHeight="1">
      <c r="B15" s="8" t="s">
        <v>73</v>
      </c>
      <c r="C15" s="8">
        <v>2</v>
      </c>
      <c r="D15" s="8">
        <v>3</v>
      </c>
      <c r="F15" s="8">
        <f t="shared" si="0"/>
        <v>5</v>
      </c>
    </row>
    <row r="16" ht="12.75" customHeight="1"/>
    <row r="17" spans="1:6" ht="12.75" customHeight="1">
      <c r="A17" s="59" t="s">
        <v>15</v>
      </c>
      <c r="B17" s="59"/>
      <c r="C17" s="59">
        <f>SUM(C18:C34)</f>
        <v>178</v>
      </c>
      <c r="D17" s="59">
        <f>SUM(D18:D34)</f>
        <v>138</v>
      </c>
      <c r="E17" s="59">
        <f>SUM(E18:E34)</f>
        <v>4</v>
      </c>
      <c r="F17" s="59">
        <f>SUM(F18:F34)</f>
        <v>320</v>
      </c>
    </row>
    <row r="18" spans="2:6" ht="12.75" customHeight="1">
      <c r="B18" s="8" t="s">
        <v>29</v>
      </c>
      <c r="C18" s="8">
        <v>2</v>
      </c>
      <c r="D18" s="8">
        <v>5</v>
      </c>
      <c r="F18" s="8">
        <f>SUM(C18:E18)</f>
        <v>7</v>
      </c>
    </row>
    <row r="19" spans="2:6" ht="12.75" customHeight="1">
      <c r="B19" s="8" t="s">
        <v>30</v>
      </c>
      <c r="C19" s="8">
        <v>6</v>
      </c>
      <c r="D19" s="8">
        <v>2</v>
      </c>
      <c r="F19" s="8">
        <f aca="true" t="shared" si="1" ref="F19:F34">SUM(C19:E19)</f>
        <v>8</v>
      </c>
    </row>
    <row r="20" spans="2:6" ht="12.75" customHeight="1">
      <c r="B20" s="8" t="s">
        <v>31</v>
      </c>
      <c r="C20" s="8">
        <v>1</v>
      </c>
      <c r="D20" s="8">
        <v>15</v>
      </c>
      <c r="F20" s="8">
        <f t="shared" si="1"/>
        <v>16</v>
      </c>
    </row>
    <row r="21" spans="2:6" ht="12.75" customHeight="1">
      <c r="B21" s="8" t="s">
        <v>32</v>
      </c>
      <c r="C21" s="8">
        <v>6</v>
      </c>
      <c r="D21" s="8">
        <v>9</v>
      </c>
      <c r="F21" s="8">
        <f t="shared" si="1"/>
        <v>15</v>
      </c>
    </row>
    <row r="22" spans="2:6" ht="12.75" customHeight="1">
      <c r="B22" s="8" t="s">
        <v>33</v>
      </c>
      <c r="C22" s="8">
        <v>6</v>
      </c>
      <c r="D22" s="8">
        <v>7</v>
      </c>
      <c r="F22" s="8">
        <f t="shared" si="1"/>
        <v>13</v>
      </c>
    </row>
    <row r="23" spans="2:6" ht="12.75" customHeight="1">
      <c r="B23" s="8" t="s">
        <v>34</v>
      </c>
      <c r="C23" s="8">
        <v>1</v>
      </c>
      <c r="D23" s="8">
        <v>2</v>
      </c>
      <c r="F23" s="8">
        <f t="shared" si="1"/>
        <v>3</v>
      </c>
    </row>
    <row r="24" spans="2:6" ht="12.75" customHeight="1">
      <c r="B24" s="8" t="s">
        <v>35</v>
      </c>
      <c r="C24" s="8">
        <v>37</v>
      </c>
      <c r="D24" s="8">
        <v>9</v>
      </c>
      <c r="F24" s="8">
        <f t="shared" si="1"/>
        <v>46</v>
      </c>
    </row>
    <row r="25" spans="2:6" ht="12.75" customHeight="1">
      <c r="B25" s="8" t="s">
        <v>36</v>
      </c>
      <c r="C25" s="8">
        <v>13</v>
      </c>
      <c r="D25" s="8">
        <v>7</v>
      </c>
      <c r="F25" s="8">
        <f t="shared" si="1"/>
        <v>20</v>
      </c>
    </row>
    <row r="26" spans="2:6" ht="12.75" customHeight="1">
      <c r="B26" s="8" t="s">
        <v>37</v>
      </c>
      <c r="C26" s="8">
        <v>2</v>
      </c>
      <c r="D26" s="8">
        <v>1</v>
      </c>
      <c r="F26" s="8">
        <f t="shared" si="1"/>
        <v>3</v>
      </c>
    </row>
    <row r="27" spans="2:6" ht="12.75" customHeight="1">
      <c r="B27" s="8" t="s">
        <v>38</v>
      </c>
      <c r="C27" s="8">
        <v>20</v>
      </c>
      <c r="D27" s="8">
        <v>7</v>
      </c>
      <c r="E27" s="8">
        <v>1</v>
      </c>
      <c r="F27" s="8">
        <f t="shared" si="1"/>
        <v>28</v>
      </c>
    </row>
    <row r="28" spans="2:6" ht="12.75" customHeight="1">
      <c r="B28" s="8" t="s">
        <v>16</v>
      </c>
      <c r="C28" s="8">
        <v>7</v>
      </c>
      <c r="D28" s="8">
        <v>5</v>
      </c>
      <c r="F28" s="8">
        <f t="shared" si="1"/>
        <v>12</v>
      </c>
    </row>
    <row r="29" spans="2:6" ht="12.75" customHeight="1">
      <c r="B29" s="8" t="s">
        <v>39</v>
      </c>
      <c r="C29" s="8">
        <v>8</v>
      </c>
      <c r="D29" s="8">
        <v>26</v>
      </c>
      <c r="F29" s="8">
        <f t="shared" si="1"/>
        <v>34</v>
      </c>
    </row>
    <row r="30" spans="2:6" ht="12.75" customHeight="1">
      <c r="B30" s="8" t="s">
        <v>17</v>
      </c>
      <c r="C30" s="8">
        <v>9</v>
      </c>
      <c r="D30" s="8">
        <v>13</v>
      </c>
      <c r="F30" s="8">
        <f t="shared" si="1"/>
        <v>22</v>
      </c>
    </row>
    <row r="31" spans="2:6" ht="12.75" customHeight="1">
      <c r="B31" s="8" t="s">
        <v>40</v>
      </c>
      <c r="C31" s="8">
        <v>12</v>
      </c>
      <c r="D31" s="8">
        <v>9</v>
      </c>
      <c r="F31" s="8">
        <f t="shared" si="1"/>
        <v>21</v>
      </c>
    </row>
    <row r="32" spans="2:6" ht="12.75" customHeight="1">
      <c r="B32" s="8" t="s">
        <v>41</v>
      </c>
      <c r="C32" s="8">
        <v>7</v>
      </c>
      <c r="D32" s="8">
        <v>10</v>
      </c>
      <c r="F32" s="8">
        <f t="shared" si="1"/>
        <v>17</v>
      </c>
    </row>
    <row r="33" spans="2:6" ht="12.75" customHeight="1">
      <c r="B33" s="8" t="s">
        <v>42</v>
      </c>
      <c r="C33" s="8">
        <v>18</v>
      </c>
      <c r="D33" s="8">
        <v>7</v>
      </c>
      <c r="F33" s="8">
        <f t="shared" si="1"/>
        <v>25</v>
      </c>
    </row>
    <row r="34" spans="2:6" ht="12.75" customHeight="1">
      <c r="B34" s="8" t="s">
        <v>18</v>
      </c>
      <c r="C34" s="8">
        <v>23</v>
      </c>
      <c r="D34" s="8">
        <v>4</v>
      </c>
      <c r="E34" s="8">
        <v>3</v>
      </c>
      <c r="F34" s="8">
        <f t="shared" si="1"/>
        <v>30</v>
      </c>
    </row>
    <row r="35" spans="1:7" ht="12.75" customHeight="1">
      <c r="A35" s="7"/>
      <c r="B35" s="7"/>
      <c r="C35" s="7"/>
      <c r="D35" s="7"/>
      <c r="E35" s="7"/>
      <c r="F35" s="7"/>
      <c r="G35" s="7"/>
    </row>
    <row r="36" ht="9" customHeight="1"/>
    <row r="37" spans="1:6" ht="12.75" customHeight="1">
      <c r="A37" s="60" t="s">
        <v>19</v>
      </c>
      <c r="B37" s="60"/>
      <c r="C37" s="60">
        <f>SUM(C9,C17)</f>
        <v>191</v>
      </c>
      <c r="D37" s="60">
        <f>SUM(D9,D17)</f>
        <v>155</v>
      </c>
      <c r="E37" s="60">
        <f>SUM(E9,E17)</f>
        <v>4</v>
      </c>
      <c r="F37" s="60">
        <f>SUM(F9,F17)</f>
        <v>350</v>
      </c>
    </row>
    <row r="38" spans="1:7" ht="9" customHeight="1">
      <c r="A38" s="7"/>
      <c r="B38" s="7"/>
      <c r="C38" s="7"/>
      <c r="D38" s="7"/>
      <c r="E38" s="7"/>
      <c r="F38" s="7"/>
      <c r="G38" s="7"/>
    </row>
    <row r="39" spans="2:6" ht="12.75" customHeight="1">
      <c r="B39" s="1"/>
      <c r="C39" s="1"/>
      <c r="D39" s="1"/>
      <c r="E39" s="1"/>
      <c r="F39" s="1"/>
    </row>
    <row r="40" spans="1:2" ht="12" customHeight="1">
      <c r="A40" s="51" t="s">
        <v>83</v>
      </c>
      <c r="B40" s="58"/>
    </row>
    <row r="41" spans="1:2" ht="12" customHeight="1">
      <c r="A41" s="58" t="s">
        <v>84</v>
      </c>
      <c r="B41" s="58"/>
    </row>
    <row r="42" spans="1:3" ht="12" customHeight="1">
      <c r="A42" s="51" t="s">
        <v>61</v>
      </c>
      <c r="B42" s="58"/>
      <c r="C42" s="25"/>
    </row>
    <row r="43" spans="1:3" ht="12" customHeight="1">
      <c r="A43" s="58" t="s">
        <v>82</v>
      </c>
      <c r="B43" s="58"/>
      <c r="C43" s="25"/>
    </row>
    <row r="44" spans="1:2" ht="12" customHeight="1">
      <c r="A44" s="51" t="s">
        <v>102</v>
      </c>
      <c r="B44" s="58"/>
    </row>
    <row r="45" spans="1:2" ht="12.75" customHeight="1">
      <c r="A45" s="25"/>
      <c r="B45" s="25"/>
    </row>
    <row r="46" ht="12.75" customHeight="1">
      <c r="A46" s="25" t="s">
        <v>79</v>
      </c>
    </row>
    <row r="47" ht="12.75" customHeight="1">
      <c r="A47" s="25" t="s">
        <v>64</v>
      </c>
    </row>
    <row r="48" ht="12.75" customHeight="1"/>
    <row r="49" ht="12.75" customHeight="1"/>
    <row r="50" ht="12.75" customHeight="1"/>
    <row r="51" ht="12.75" customHeight="1"/>
  </sheetData>
  <mergeCells count="3">
    <mergeCell ref="A2:G2"/>
    <mergeCell ref="A3:F3"/>
    <mergeCell ref="A1:F1"/>
  </mergeCells>
  <printOptions horizontalCentered="1"/>
  <pageMargins left="0.3937007874015748" right="0.3937007874015748" top="0.5905511811023623" bottom="0.3937007874015748" header="0.3937007874015748" footer="0.3937007874015748"/>
  <pageSetup horizontalDpi="300" verticalDpi="3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4"/>
  <sheetViews>
    <sheetView zoomScale="75" zoomScaleNormal="75" workbookViewId="0" topLeftCell="A1">
      <selection activeCell="K12" sqref="K12"/>
    </sheetView>
  </sheetViews>
  <sheetFormatPr defaultColWidth="11.421875" defaultRowHeight="12.75"/>
  <cols>
    <col min="1" max="1" width="1.7109375" style="8" customWidth="1"/>
    <col min="2" max="2" width="57.8515625" style="8" customWidth="1"/>
    <col min="3" max="3" width="6.421875" style="8" customWidth="1"/>
    <col min="4" max="4" width="2.28125" style="8" customWidth="1"/>
    <col min="5" max="5" width="6.421875" style="8" customWidth="1"/>
    <col min="6" max="6" width="2.28125" style="8" customWidth="1"/>
    <col min="7" max="7" width="7.8515625" style="8" customWidth="1"/>
    <col min="8" max="8" width="1.57421875" style="8" customWidth="1"/>
    <col min="9" max="16384" width="11.421875" style="8" customWidth="1"/>
  </cols>
  <sheetData>
    <row r="1" spans="1:8" ht="12.75">
      <c r="A1" s="85" t="s">
        <v>103</v>
      </c>
      <c r="B1" s="85"/>
      <c r="C1" s="85"/>
      <c r="D1" s="85"/>
      <c r="E1" s="85"/>
      <c r="F1" s="85"/>
      <c r="G1" s="85"/>
      <c r="H1" s="85"/>
    </row>
    <row r="2" spans="1:8" ht="12.75">
      <c r="A2" s="32" t="s">
        <v>62</v>
      </c>
      <c r="B2" s="33"/>
      <c r="C2" s="33"/>
      <c r="D2" s="33"/>
      <c r="E2" s="33"/>
      <c r="F2" s="33"/>
      <c r="G2" s="33"/>
      <c r="H2" s="33"/>
    </row>
    <row r="3" spans="1:8" ht="12.75">
      <c r="A3" s="32">
        <v>2000</v>
      </c>
      <c r="B3" s="33"/>
      <c r="C3" s="32"/>
      <c r="D3" s="32"/>
      <c r="E3" s="32"/>
      <c r="F3" s="32"/>
      <c r="G3" s="32"/>
      <c r="H3" s="32"/>
    </row>
    <row r="4" spans="1:8" ht="12.75">
      <c r="A4" s="7"/>
      <c r="B4" s="7"/>
      <c r="C4" s="7"/>
      <c r="D4" s="7"/>
      <c r="E4" s="7"/>
      <c r="F4" s="7"/>
      <c r="G4" s="7"/>
      <c r="H4" s="7"/>
    </row>
    <row r="5" ht="9" customHeight="1"/>
    <row r="6" spans="1:8" ht="10.5" customHeight="1">
      <c r="A6" s="25"/>
      <c r="B6" s="25"/>
      <c r="G6" s="26" t="s">
        <v>44</v>
      </c>
      <c r="H6" s="26"/>
    </row>
    <row r="7" spans="1:8" ht="10.5" customHeight="1">
      <c r="A7" s="25"/>
      <c r="B7" s="25"/>
      <c r="C7" s="26" t="s">
        <v>100</v>
      </c>
      <c r="D7" s="26"/>
      <c r="E7" s="26" t="s">
        <v>101</v>
      </c>
      <c r="F7" s="26"/>
      <c r="G7" s="4" t="s">
        <v>45</v>
      </c>
      <c r="H7" s="26"/>
    </row>
    <row r="8" spans="1:8" ht="10.5" customHeight="1">
      <c r="A8" s="25" t="s">
        <v>0</v>
      </c>
      <c r="C8" s="26" t="s">
        <v>46</v>
      </c>
      <c r="D8" s="26"/>
      <c r="E8" s="26" t="s">
        <v>46</v>
      </c>
      <c r="F8" s="26"/>
      <c r="G8" s="26" t="s">
        <v>47</v>
      </c>
      <c r="H8" s="26"/>
    </row>
    <row r="9" spans="1:8" ht="9" customHeight="1">
      <c r="A9" s="7"/>
      <c r="B9" s="7"/>
      <c r="C9" s="7"/>
      <c r="D9" s="7"/>
      <c r="E9" s="7"/>
      <c r="F9" s="7"/>
      <c r="G9" s="7"/>
      <c r="H9" s="7"/>
    </row>
    <row r="10" ht="12" customHeight="1"/>
    <row r="11" spans="1:9" ht="12" customHeight="1">
      <c r="A11" s="59" t="s">
        <v>24</v>
      </c>
      <c r="B11" s="59"/>
      <c r="C11" s="59">
        <f>SUM(C12:C18)</f>
        <v>165</v>
      </c>
      <c r="D11" s="59"/>
      <c r="E11" s="59">
        <f>SUM(E12:E18)</f>
        <v>28</v>
      </c>
      <c r="F11" s="59"/>
      <c r="G11" s="66">
        <v>14.5</v>
      </c>
      <c r="I11" s="44"/>
    </row>
    <row r="12" spans="2:9" ht="12" customHeight="1">
      <c r="B12" s="52" t="s">
        <v>25</v>
      </c>
      <c r="C12" s="52">
        <v>21</v>
      </c>
      <c r="D12" s="52"/>
      <c r="E12" s="52">
        <v>8</v>
      </c>
      <c r="F12" s="52"/>
      <c r="G12" s="53">
        <v>27.6</v>
      </c>
      <c r="H12" s="52"/>
      <c r="I12" s="57"/>
    </row>
    <row r="13" spans="2:9" ht="12" customHeight="1">
      <c r="B13" s="52" t="s">
        <v>74</v>
      </c>
      <c r="C13" s="52">
        <v>26</v>
      </c>
      <c r="D13" s="52"/>
      <c r="E13" s="52">
        <v>5</v>
      </c>
      <c r="F13" s="52"/>
      <c r="G13" s="53">
        <v>16.1</v>
      </c>
      <c r="H13" s="52"/>
      <c r="I13" s="57"/>
    </row>
    <row r="14" spans="2:9" ht="12" customHeight="1">
      <c r="B14" s="52" t="s">
        <v>72</v>
      </c>
      <c r="C14" s="52">
        <v>20</v>
      </c>
      <c r="D14" s="52"/>
      <c r="E14" s="52"/>
      <c r="F14" s="52"/>
      <c r="G14" s="53">
        <v>0</v>
      </c>
      <c r="H14" s="52"/>
      <c r="I14" s="57"/>
    </row>
    <row r="15" spans="2:9" ht="12" customHeight="1">
      <c r="B15" s="52" t="s">
        <v>26</v>
      </c>
      <c r="C15" s="52">
        <v>14</v>
      </c>
      <c r="D15" s="52"/>
      <c r="E15" s="52">
        <v>5</v>
      </c>
      <c r="F15" s="52"/>
      <c r="G15" s="53">
        <v>26.3</v>
      </c>
      <c r="H15" s="52"/>
      <c r="I15" s="57"/>
    </row>
    <row r="16" spans="2:9" ht="12" customHeight="1">
      <c r="B16" s="52" t="s">
        <v>27</v>
      </c>
      <c r="C16" s="52">
        <v>30</v>
      </c>
      <c r="D16" s="52"/>
      <c r="E16" s="52">
        <v>1</v>
      </c>
      <c r="F16" s="52"/>
      <c r="G16" s="53">
        <v>3.2</v>
      </c>
      <c r="H16" s="52"/>
      <c r="I16" s="57"/>
    </row>
    <row r="17" spans="2:9" ht="12" customHeight="1">
      <c r="B17" s="52" t="s">
        <v>28</v>
      </c>
      <c r="C17" s="52">
        <v>21</v>
      </c>
      <c r="D17" s="52"/>
      <c r="E17" s="52">
        <v>5</v>
      </c>
      <c r="F17" s="52"/>
      <c r="G17" s="53">
        <v>19.2</v>
      </c>
      <c r="H17" s="52"/>
      <c r="I17" s="57"/>
    </row>
    <row r="18" spans="2:9" ht="12" customHeight="1">
      <c r="B18" s="52" t="s">
        <v>73</v>
      </c>
      <c r="C18" s="52">
        <v>33</v>
      </c>
      <c r="D18" s="52"/>
      <c r="E18" s="52">
        <v>4</v>
      </c>
      <c r="F18" s="52"/>
      <c r="G18" s="53">
        <v>10.8</v>
      </c>
      <c r="H18" s="52"/>
      <c r="I18" s="57"/>
    </row>
    <row r="19" spans="2:9" ht="12" customHeight="1">
      <c r="B19" s="52"/>
      <c r="C19" s="52"/>
      <c r="D19" s="52"/>
      <c r="E19" s="52"/>
      <c r="F19" s="52"/>
      <c r="G19" s="53"/>
      <c r="H19" s="52"/>
      <c r="I19" s="52"/>
    </row>
    <row r="20" spans="1:9" ht="12" customHeight="1">
      <c r="A20" s="59" t="s">
        <v>15</v>
      </c>
      <c r="B20" s="65"/>
      <c r="C20" s="65">
        <f>SUM(C21:C37)</f>
        <v>808</v>
      </c>
      <c r="D20" s="65"/>
      <c r="E20" s="65">
        <f>SUM(E21:E37)</f>
        <v>303</v>
      </c>
      <c r="F20" s="65"/>
      <c r="G20" s="67">
        <v>27.3</v>
      </c>
      <c r="H20" s="52"/>
      <c r="I20" s="52"/>
    </row>
    <row r="21" spans="2:9" ht="12" customHeight="1">
      <c r="B21" s="52" t="s">
        <v>29</v>
      </c>
      <c r="C21" s="52">
        <v>72</v>
      </c>
      <c r="D21" s="52"/>
      <c r="E21" s="52">
        <v>7</v>
      </c>
      <c r="F21" s="52"/>
      <c r="G21" s="53">
        <v>8.9</v>
      </c>
      <c r="H21" s="52"/>
      <c r="I21" s="52"/>
    </row>
    <row r="22" spans="2:9" ht="12" customHeight="1">
      <c r="B22" s="52" t="s">
        <v>30</v>
      </c>
      <c r="C22" s="52">
        <v>61</v>
      </c>
      <c r="D22" s="52"/>
      <c r="E22" s="52">
        <v>8</v>
      </c>
      <c r="F22" s="52"/>
      <c r="G22" s="53">
        <v>11.6</v>
      </c>
      <c r="H22" s="52"/>
      <c r="I22" s="52"/>
    </row>
    <row r="23" spans="2:9" ht="12" customHeight="1">
      <c r="B23" s="52" t="s">
        <v>31</v>
      </c>
      <c r="C23" s="52">
        <v>66</v>
      </c>
      <c r="D23" s="52"/>
      <c r="E23" s="52">
        <v>16</v>
      </c>
      <c r="F23" s="52"/>
      <c r="G23" s="53">
        <v>19.5</v>
      </c>
      <c r="H23" s="52"/>
      <c r="I23" s="52"/>
    </row>
    <row r="24" spans="2:9" ht="12" customHeight="1">
      <c r="B24" s="52" t="s">
        <v>32</v>
      </c>
      <c r="C24" s="52">
        <v>49</v>
      </c>
      <c r="D24" s="52"/>
      <c r="E24" s="52">
        <v>14</v>
      </c>
      <c r="F24" s="52"/>
      <c r="G24" s="53">
        <v>22.2</v>
      </c>
      <c r="H24" s="52"/>
      <c r="I24" s="52"/>
    </row>
    <row r="25" spans="2:9" ht="12" customHeight="1">
      <c r="B25" s="52" t="s">
        <v>33</v>
      </c>
      <c r="C25" s="52">
        <v>31</v>
      </c>
      <c r="D25" s="52"/>
      <c r="E25" s="52">
        <v>13</v>
      </c>
      <c r="F25" s="52"/>
      <c r="G25" s="53">
        <v>29.5</v>
      </c>
      <c r="H25" s="52"/>
      <c r="I25" s="52"/>
    </row>
    <row r="26" spans="2:9" ht="12" customHeight="1">
      <c r="B26" s="52" t="s">
        <v>34</v>
      </c>
      <c r="C26" s="52">
        <v>49</v>
      </c>
      <c r="D26" s="52"/>
      <c r="E26" s="52">
        <v>3</v>
      </c>
      <c r="F26" s="52"/>
      <c r="G26" s="53">
        <v>5.8</v>
      </c>
      <c r="H26" s="52"/>
      <c r="I26" s="52"/>
    </row>
    <row r="27" spans="2:9" ht="12" customHeight="1">
      <c r="B27" s="52" t="s">
        <v>35</v>
      </c>
      <c r="C27" s="52">
        <v>71</v>
      </c>
      <c r="D27" s="52"/>
      <c r="E27" s="52">
        <v>43</v>
      </c>
      <c r="F27" s="52"/>
      <c r="G27" s="53">
        <v>37.7</v>
      </c>
      <c r="H27" s="52"/>
      <c r="I27" s="52"/>
    </row>
    <row r="28" spans="2:9" ht="12" customHeight="1">
      <c r="B28" s="52" t="s">
        <v>36</v>
      </c>
      <c r="C28" s="52">
        <v>32</v>
      </c>
      <c r="D28" s="52"/>
      <c r="E28" s="52">
        <v>20</v>
      </c>
      <c r="F28" s="52"/>
      <c r="G28" s="53">
        <v>38.5</v>
      </c>
      <c r="H28" s="52"/>
      <c r="I28" s="52"/>
    </row>
    <row r="29" spans="2:7" ht="12" customHeight="1">
      <c r="B29" s="52" t="s">
        <v>37</v>
      </c>
      <c r="C29" s="52">
        <v>60</v>
      </c>
      <c r="D29" s="52"/>
      <c r="E29" s="52">
        <v>3</v>
      </c>
      <c r="F29" s="52"/>
      <c r="G29" s="53">
        <v>4.8</v>
      </c>
    </row>
    <row r="30" spans="2:7" ht="12" customHeight="1">
      <c r="B30" s="52" t="s">
        <v>38</v>
      </c>
      <c r="C30" s="52">
        <v>14</v>
      </c>
      <c r="D30" s="52"/>
      <c r="E30" s="52">
        <v>22</v>
      </c>
      <c r="F30" s="52"/>
      <c r="G30" s="53">
        <v>61.1</v>
      </c>
    </row>
    <row r="31" spans="2:7" ht="12" customHeight="1">
      <c r="B31" s="52" t="s">
        <v>16</v>
      </c>
      <c r="C31" s="52">
        <v>54</v>
      </c>
      <c r="D31" s="52"/>
      <c r="E31" s="52">
        <v>12</v>
      </c>
      <c r="F31" s="52"/>
      <c r="G31" s="53">
        <v>18.2</v>
      </c>
    </row>
    <row r="32" spans="2:7" ht="12" customHeight="1">
      <c r="B32" s="52" t="s">
        <v>39</v>
      </c>
      <c r="C32" s="52">
        <v>50</v>
      </c>
      <c r="D32" s="52"/>
      <c r="E32" s="52">
        <v>31</v>
      </c>
      <c r="F32" s="52"/>
      <c r="G32" s="53">
        <v>38.3</v>
      </c>
    </row>
    <row r="33" spans="2:7" ht="12" customHeight="1">
      <c r="B33" s="52" t="s">
        <v>17</v>
      </c>
      <c r="C33" s="52">
        <v>53</v>
      </c>
      <c r="D33" s="52"/>
      <c r="E33" s="52">
        <v>21</v>
      </c>
      <c r="F33" s="52"/>
      <c r="G33" s="53">
        <v>28.4</v>
      </c>
    </row>
    <row r="34" spans="2:7" ht="12" customHeight="1">
      <c r="B34" s="52" t="s">
        <v>40</v>
      </c>
      <c r="C34" s="52">
        <v>23</v>
      </c>
      <c r="D34" s="52"/>
      <c r="E34" s="52">
        <v>20</v>
      </c>
      <c r="F34" s="52"/>
      <c r="G34" s="53">
        <v>46.5</v>
      </c>
    </row>
    <row r="35" spans="2:7" ht="12" customHeight="1">
      <c r="B35" s="52" t="s">
        <v>41</v>
      </c>
      <c r="C35" s="52">
        <v>41</v>
      </c>
      <c r="D35" s="52"/>
      <c r="E35" s="52">
        <v>16</v>
      </c>
      <c r="F35" s="52"/>
      <c r="G35" s="53">
        <v>28.1</v>
      </c>
    </row>
    <row r="36" spans="2:7" ht="12" customHeight="1">
      <c r="B36" s="52" t="s">
        <v>42</v>
      </c>
      <c r="C36" s="52">
        <v>49</v>
      </c>
      <c r="D36" s="52"/>
      <c r="E36" s="52">
        <v>25</v>
      </c>
      <c r="F36" s="52"/>
      <c r="G36" s="53">
        <v>33.8</v>
      </c>
    </row>
    <row r="37" spans="2:7" ht="12" customHeight="1">
      <c r="B37" s="52" t="s">
        <v>18</v>
      </c>
      <c r="C37" s="52">
        <v>33</v>
      </c>
      <c r="D37" s="52"/>
      <c r="E37" s="52">
        <v>29</v>
      </c>
      <c r="F37" s="52"/>
      <c r="G37" s="53">
        <v>46.8</v>
      </c>
    </row>
    <row r="38" spans="1:8" ht="12" customHeight="1">
      <c r="A38" s="7"/>
      <c r="B38" s="16"/>
      <c r="C38" s="16"/>
      <c r="D38" s="16"/>
      <c r="E38" s="16"/>
      <c r="F38" s="16"/>
      <c r="G38" s="16"/>
      <c r="H38" s="7"/>
    </row>
    <row r="39" spans="2:7" ht="8.25" customHeight="1">
      <c r="B39" s="52"/>
      <c r="C39" s="52"/>
      <c r="D39" s="52"/>
      <c r="E39" s="52"/>
      <c r="F39" s="52"/>
      <c r="G39" s="52"/>
    </row>
    <row r="40" spans="1:21" ht="12.75">
      <c r="A40" s="60" t="s">
        <v>19</v>
      </c>
      <c r="B40" s="65"/>
      <c r="C40" s="6">
        <f>SUM(C11,C20)</f>
        <v>973</v>
      </c>
      <c r="D40" s="6"/>
      <c r="E40" s="6">
        <f>SUM(E11,E20)</f>
        <v>331</v>
      </c>
      <c r="F40" s="6"/>
      <c r="G40" s="6">
        <v>25.4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8" ht="8.25" customHeight="1">
      <c r="A41" s="7"/>
      <c r="B41" s="16"/>
      <c r="C41" s="16"/>
      <c r="D41" s="16"/>
      <c r="E41" s="16"/>
      <c r="F41" s="16"/>
      <c r="G41" s="16"/>
      <c r="H41" s="7"/>
    </row>
    <row r="42" ht="12" customHeight="1"/>
    <row r="43" ht="12" customHeight="1">
      <c r="A43" s="25" t="s">
        <v>79</v>
      </c>
    </row>
    <row r="44" ht="12" customHeight="1">
      <c r="A44" s="25" t="s">
        <v>64</v>
      </c>
    </row>
    <row r="45" ht="12" customHeight="1"/>
  </sheetData>
  <mergeCells count="1">
    <mergeCell ref="A1:H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J15" sqref="J15"/>
    </sheetView>
  </sheetViews>
  <sheetFormatPr defaultColWidth="11.421875" defaultRowHeight="12.75"/>
  <cols>
    <col min="1" max="1" width="1.7109375" style="8" customWidth="1"/>
    <col min="2" max="2" width="56.00390625" style="8" customWidth="1"/>
    <col min="3" max="3" width="8.28125" style="0" customWidth="1"/>
    <col min="4" max="4" width="11.8515625" style="0" customWidth="1"/>
    <col min="5" max="5" width="18.140625" style="0" customWidth="1"/>
    <col min="6" max="6" width="8.140625" style="8" customWidth="1"/>
    <col min="7" max="7" width="3.421875" style="8" customWidth="1"/>
    <col min="8" max="8" width="7.8515625" style="8" customWidth="1"/>
    <col min="9" max="9" width="4.421875" style="8" customWidth="1"/>
    <col min="10" max="16384" width="11.421875" style="8" customWidth="1"/>
  </cols>
  <sheetData>
    <row r="1" spans="1:9" ht="12.75">
      <c r="A1" s="85" t="s">
        <v>103</v>
      </c>
      <c r="B1" s="85"/>
      <c r="C1" s="85"/>
      <c r="D1" s="85"/>
      <c r="E1" s="85"/>
      <c r="F1" s="85"/>
      <c r="G1" s="85"/>
      <c r="H1" s="85"/>
      <c r="I1" s="85"/>
    </row>
    <row r="2" spans="1:9" ht="12.75" customHeight="1">
      <c r="A2" s="32" t="s">
        <v>71</v>
      </c>
      <c r="B2" s="33"/>
      <c r="C2" s="15"/>
      <c r="D2" s="29"/>
      <c r="E2" s="29"/>
      <c r="F2" s="33"/>
      <c r="G2" s="33"/>
      <c r="H2" s="33"/>
      <c r="I2" s="33"/>
    </row>
    <row r="3" spans="1:9" ht="12.75">
      <c r="A3" s="32">
        <v>2000</v>
      </c>
      <c r="B3" s="33"/>
      <c r="C3" s="15"/>
      <c r="D3" s="15"/>
      <c r="E3" s="15"/>
      <c r="F3" s="32"/>
      <c r="G3" s="32"/>
      <c r="H3" s="32"/>
      <c r="I3" s="32"/>
    </row>
    <row r="4" spans="1:9" ht="12.75">
      <c r="A4" s="7"/>
      <c r="B4" s="7"/>
      <c r="C4" s="22"/>
      <c r="D4" s="22"/>
      <c r="E4" s="22"/>
      <c r="F4" s="7"/>
      <c r="G4" s="7"/>
      <c r="H4" s="7"/>
      <c r="I4" s="7"/>
    </row>
    <row r="5" ht="9" customHeight="1"/>
    <row r="6" spans="2:9" ht="10.5" customHeight="1">
      <c r="B6" s="25"/>
      <c r="D6" s="26"/>
      <c r="E6" s="26"/>
      <c r="F6" s="26" t="s">
        <v>53</v>
      </c>
      <c r="G6" s="33"/>
      <c r="H6" s="33"/>
      <c r="I6" s="26"/>
    </row>
    <row r="7" spans="2:9" ht="10.5" customHeight="1">
      <c r="B7" s="25"/>
      <c r="F7" s="26" t="s">
        <v>92</v>
      </c>
      <c r="G7" s="26"/>
      <c r="H7" s="26"/>
      <c r="I7" s="33"/>
    </row>
    <row r="8" spans="2:9" ht="10.5" customHeight="1">
      <c r="B8" s="25"/>
      <c r="C8" s="84" t="s">
        <v>85</v>
      </c>
      <c r="D8" s="84"/>
      <c r="E8" s="84"/>
      <c r="F8" s="26" t="s">
        <v>88</v>
      </c>
      <c r="G8" s="26"/>
      <c r="H8" s="26" t="s">
        <v>90</v>
      </c>
      <c r="I8" s="26"/>
    </row>
    <row r="9" spans="1:9" ht="10.5" customHeight="1">
      <c r="A9" s="25" t="s">
        <v>0</v>
      </c>
      <c r="C9" s="84" t="s">
        <v>86</v>
      </c>
      <c r="D9" s="84"/>
      <c r="E9" s="84"/>
      <c r="F9" s="26" t="s">
        <v>89</v>
      </c>
      <c r="G9" s="26"/>
      <c r="H9" s="26" t="s">
        <v>91</v>
      </c>
      <c r="I9" s="26"/>
    </row>
    <row r="10" spans="1:9" ht="9" customHeight="1">
      <c r="A10" s="7"/>
      <c r="B10" s="7"/>
      <c r="C10" s="22"/>
      <c r="D10" s="22"/>
      <c r="E10" s="22"/>
      <c r="F10" s="7"/>
      <c r="G10" s="7"/>
      <c r="H10" s="7"/>
      <c r="I10" s="7"/>
    </row>
    <row r="11" ht="12" customHeight="1"/>
    <row r="12" spans="1:8" ht="12" customHeight="1">
      <c r="A12" s="59" t="s">
        <v>24</v>
      </c>
      <c r="B12" s="59"/>
      <c r="D12" s="59">
        <f>SUM(D13:D18)</f>
        <v>2</v>
      </c>
      <c r="E12" s="59"/>
      <c r="F12" s="59">
        <f>SUM(F13:F18)</f>
        <v>26</v>
      </c>
      <c r="G12" s="59"/>
      <c r="H12" s="59">
        <f>SUM(H13:H18)</f>
        <v>2</v>
      </c>
    </row>
    <row r="13" spans="2:6" ht="12" customHeight="1">
      <c r="B13" s="8" t="s">
        <v>25</v>
      </c>
      <c r="F13" s="8">
        <v>8</v>
      </c>
    </row>
    <row r="14" spans="2:6" ht="12" customHeight="1">
      <c r="B14" s="52" t="s">
        <v>74</v>
      </c>
      <c r="F14" s="8">
        <v>5</v>
      </c>
    </row>
    <row r="15" spans="2:8" ht="12" customHeight="1">
      <c r="B15" s="8" t="s">
        <v>26</v>
      </c>
      <c r="D15">
        <v>1</v>
      </c>
      <c r="F15" s="8">
        <v>4</v>
      </c>
      <c r="H15" s="8">
        <v>1</v>
      </c>
    </row>
    <row r="16" spans="2:6" ht="12" customHeight="1">
      <c r="B16" s="8" t="s">
        <v>27</v>
      </c>
      <c r="F16" s="8">
        <v>1</v>
      </c>
    </row>
    <row r="17" spans="2:6" ht="12" customHeight="1">
      <c r="B17" s="52" t="s">
        <v>28</v>
      </c>
      <c r="D17" s="59"/>
      <c r="E17" s="59"/>
      <c r="F17" s="8">
        <v>5</v>
      </c>
    </row>
    <row r="18" spans="2:8" ht="12" customHeight="1">
      <c r="B18" s="8" t="s">
        <v>73</v>
      </c>
      <c r="D18">
        <v>1</v>
      </c>
      <c r="F18" s="8">
        <v>3</v>
      </c>
      <c r="H18" s="8">
        <v>1</v>
      </c>
    </row>
    <row r="19" spans="4:5" ht="12" customHeight="1">
      <c r="D19" s="50"/>
      <c r="E19" s="50"/>
    </row>
    <row r="20" spans="1:8" ht="12" customHeight="1">
      <c r="A20" s="59" t="s">
        <v>15</v>
      </c>
      <c r="B20" s="59"/>
      <c r="D20" s="65">
        <f>SUM(D21:D37)</f>
        <v>10</v>
      </c>
      <c r="E20" s="50"/>
      <c r="F20" s="65">
        <f>SUM(F21:F37)</f>
        <v>286</v>
      </c>
      <c r="G20" s="65"/>
      <c r="H20" s="65">
        <f>SUM(H21:H37)</f>
        <v>17</v>
      </c>
    </row>
    <row r="21" spans="2:8" ht="12" customHeight="1">
      <c r="B21" s="8" t="s">
        <v>29</v>
      </c>
      <c r="D21" s="50"/>
      <c r="E21" s="50"/>
      <c r="F21" s="52">
        <v>7</v>
      </c>
      <c r="G21" s="52"/>
      <c r="H21" s="52"/>
    </row>
    <row r="22" spans="2:8" ht="12" customHeight="1">
      <c r="B22" s="8" t="s">
        <v>30</v>
      </c>
      <c r="C22" s="6"/>
      <c r="D22" s="6"/>
      <c r="E22" s="6"/>
      <c r="F22" s="52">
        <v>8</v>
      </c>
      <c r="G22" s="52"/>
      <c r="H22" s="52"/>
    </row>
    <row r="23" spans="2:8" ht="12" customHeight="1">
      <c r="B23" s="8" t="s">
        <v>31</v>
      </c>
      <c r="C23" s="56"/>
      <c r="D23" s="56"/>
      <c r="E23" s="56"/>
      <c r="F23" s="52">
        <v>16</v>
      </c>
      <c r="G23" s="52"/>
      <c r="H23" s="52"/>
    </row>
    <row r="24" spans="2:8" ht="12" customHeight="1">
      <c r="B24" s="8" t="s">
        <v>32</v>
      </c>
      <c r="C24" s="56"/>
      <c r="D24" s="56">
        <v>1</v>
      </c>
      <c r="E24" s="56"/>
      <c r="F24" s="52">
        <v>13</v>
      </c>
      <c r="G24" s="52"/>
      <c r="H24" s="52">
        <v>1</v>
      </c>
    </row>
    <row r="25" spans="2:8" ht="12" customHeight="1">
      <c r="B25" s="8" t="s">
        <v>33</v>
      </c>
      <c r="C25" s="28"/>
      <c r="D25" s="6"/>
      <c r="E25" s="6"/>
      <c r="F25" s="52">
        <v>13</v>
      </c>
      <c r="G25" s="52"/>
      <c r="H25" s="52"/>
    </row>
    <row r="26" spans="2:8" ht="12" customHeight="1">
      <c r="B26" s="8" t="s">
        <v>34</v>
      </c>
      <c r="C26" s="56"/>
      <c r="D26" s="56"/>
      <c r="E26" s="56"/>
      <c r="F26" s="52">
        <v>3</v>
      </c>
      <c r="G26" s="52"/>
      <c r="H26" s="52"/>
    </row>
    <row r="27" spans="2:8" ht="12" customHeight="1">
      <c r="B27" s="8" t="s">
        <v>35</v>
      </c>
      <c r="C27" s="56"/>
      <c r="D27" s="56">
        <v>2</v>
      </c>
      <c r="E27" s="56"/>
      <c r="F27" s="52">
        <v>40</v>
      </c>
      <c r="G27" s="52"/>
      <c r="H27" s="52">
        <v>3</v>
      </c>
    </row>
    <row r="28" spans="2:8" ht="12" customHeight="1">
      <c r="B28" s="8" t="s">
        <v>36</v>
      </c>
      <c r="C28" s="50"/>
      <c r="D28" s="50"/>
      <c r="E28" s="50"/>
      <c r="F28" s="52">
        <v>20</v>
      </c>
      <c r="G28" s="52"/>
      <c r="H28" s="52"/>
    </row>
    <row r="29" spans="2:8" ht="12" customHeight="1">
      <c r="B29" s="8" t="s">
        <v>37</v>
      </c>
      <c r="C29" s="50"/>
      <c r="D29" s="50"/>
      <c r="E29" s="50"/>
      <c r="F29" s="52">
        <v>3</v>
      </c>
      <c r="G29" s="52"/>
      <c r="H29" s="52"/>
    </row>
    <row r="30" spans="2:8" ht="12" customHeight="1">
      <c r="B30" s="8" t="s">
        <v>38</v>
      </c>
      <c r="C30" s="50"/>
      <c r="D30" s="50">
        <v>2</v>
      </c>
      <c r="E30" s="50"/>
      <c r="F30" s="52">
        <v>16</v>
      </c>
      <c r="G30" s="52"/>
      <c r="H30" s="52">
        <v>6</v>
      </c>
    </row>
    <row r="31" spans="2:8" ht="12" customHeight="1">
      <c r="B31" s="8" t="s">
        <v>16</v>
      </c>
      <c r="C31" s="50"/>
      <c r="D31" s="50"/>
      <c r="E31" s="50"/>
      <c r="F31" s="52">
        <v>12</v>
      </c>
      <c r="G31" s="52"/>
      <c r="H31" s="52"/>
    </row>
    <row r="32" spans="2:8" ht="12" customHeight="1">
      <c r="B32" s="8" t="s">
        <v>39</v>
      </c>
      <c r="C32" s="50"/>
      <c r="D32" s="50">
        <v>2</v>
      </c>
      <c r="E32" s="50"/>
      <c r="F32" s="52">
        <v>28</v>
      </c>
      <c r="G32" s="52"/>
      <c r="H32" s="52">
        <v>3</v>
      </c>
    </row>
    <row r="33" spans="2:8" ht="12" customHeight="1">
      <c r="B33" s="8" t="s">
        <v>17</v>
      </c>
      <c r="C33" s="50"/>
      <c r="D33" s="50">
        <v>1</v>
      </c>
      <c r="E33" s="50"/>
      <c r="F33" s="52">
        <v>20</v>
      </c>
      <c r="G33" s="52"/>
      <c r="H33" s="52">
        <v>1</v>
      </c>
    </row>
    <row r="34" spans="2:8" ht="12" customHeight="1">
      <c r="B34" s="8" t="s">
        <v>40</v>
      </c>
      <c r="D34" s="50">
        <v>1</v>
      </c>
      <c r="F34" s="52">
        <v>19</v>
      </c>
      <c r="G34" s="52"/>
      <c r="H34" s="52">
        <v>1</v>
      </c>
    </row>
    <row r="35" spans="2:8" ht="12" customHeight="1">
      <c r="B35" s="8" t="s">
        <v>41</v>
      </c>
      <c r="D35" s="50">
        <v>1</v>
      </c>
      <c r="F35" s="52">
        <v>15</v>
      </c>
      <c r="G35" s="52"/>
      <c r="H35" s="52">
        <v>1</v>
      </c>
    </row>
    <row r="36" spans="2:8" ht="12" customHeight="1">
      <c r="B36" s="8" t="s">
        <v>42</v>
      </c>
      <c r="F36" s="52">
        <v>25</v>
      </c>
      <c r="G36" s="52"/>
      <c r="H36" s="52"/>
    </row>
    <row r="37" spans="2:8" ht="12" customHeight="1">
      <c r="B37" s="8" t="s">
        <v>18</v>
      </c>
      <c r="F37" s="52">
        <v>28</v>
      </c>
      <c r="G37" s="52"/>
      <c r="H37" s="52">
        <v>1</v>
      </c>
    </row>
    <row r="38" spans="1:9" ht="12" customHeight="1">
      <c r="A38" s="7"/>
      <c r="B38" s="7"/>
      <c r="C38" s="22"/>
      <c r="D38" s="22"/>
      <c r="E38" s="22"/>
      <c r="F38" s="16"/>
      <c r="G38" s="16"/>
      <c r="H38" s="16"/>
      <c r="I38" s="7"/>
    </row>
    <row r="39" spans="6:8" ht="8.25" customHeight="1">
      <c r="F39" s="52"/>
      <c r="G39" s="52"/>
      <c r="H39" s="52"/>
    </row>
    <row r="40" spans="1:20" ht="12.75">
      <c r="A40" s="60" t="s">
        <v>19</v>
      </c>
      <c r="B40" s="59"/>
      <c r="D40" s="6">
        <f>SUM(D12,D20)</f>
        <v>12</v>
      </c>
      <c r="F40" s="6">
        <f>SUM(F12,F20)</f>
        <v>312</v>
      </c>
      <c r="G40" s="6"/>
      <c r="H40" s="6">
        <f>SUM(H12,H20)</f>
        <v>19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9" ht="8.25" customHeight="1">
      <c r="A41" s="7"/>
      <c r="B41" s="7"/>
      <c r="C41" s="22"/>
      <c r="D41" s="22"/>
      <c r="E41" s="22"/>
      <c r="F41" s="16"/>
      <c r="G41" s="16"/>
      <c r="H41" s="16"/>
      <c r="I41" s="7"/>
    </row>
    <row r="42" spans="6:8" ht="12" customHeight="1">
      <c r="F42" s="52"/>
      <c r="G42" s="52"/>
      <c r="H42" s="52"/>
    </row>
    <row r="43" spans="1:8" ht="11.25" customHeight="1">
      <c r="A43" s="24" t="s">
        <v>83</v>
      </c>
      <c r="B43" s="25"/>
      <c r="F43" s="52"/>
      <c r="G43" s="52"/>
      <c r="H43" s="52"/>
    </row>
    <row r="44" spans="1:8" ht="12" customHeight="1">
      <c r="A44" s="25" t="s">
        <v>84</v>
      </c>
      <c r="B44" s="25"/>
      <c r="F44" s="52"/>
      <c r="G44" s="52"/>
      <c r="H44" s="52"/>
    </row>
    <row r="45" spans="1:2" ht="12" customHeight="1">
      <c r="A45" s="24" t="s">
        <v>61</v>
      </c>
      <c r="B45" s="25"/>
    </row>
    <row r="46" spans="1:2" ht="12" customHeight="1">
      <c r="A46" s="25" t="s">
        <v>82</v>
      </c>
      <c r="B46" s="25"/>
    </row>
    <row r="47" spans="1:2" ht="12" customHeight="1">
      <c r="A47" s="25"/>
      <c r="B47" s="25"/>
    </row>
    <row r="48" ht="12" customHeight="1">
      <c r="A48" s="25" t="s">
        <v>79</v>
      </c>
    </row>
    <row r="49" ht="12" customHeight="1">
      <c r="A49" s="25" t="s">
        <v>64</v>
      </c>
    </row>
    <row r="50" spans="1:2" ht="12" customHeight="1">
      <c r="A50" s="25"/>
      <c r="B50" s="25"/>
    </row>
    <row r="51" ht="12" customHeight="1">
      <c r="B51" s="25"/>
    </row>
    <row r="52" ht="12" customHeight="1"/>
    <row r="53" ht="12" customHeight="1"/>
    <row r="54" ht="12" customHeight="1"/>
  </sheetData>
  <mergeCells count="3">
    <mergeCell ref="C8:E8"/>
    <mergeCell ref="C9:E9"/>
    <mergeCell ref="A1:I1"/>
  </mergeCells>
  <printOptions horizontalCentered="1"/>
  <pageMargins left="0.3937007874015748" right="0.3937007874015748" top="0.5905511811023623" bottom="0.3937007874015748" header="0.3937007874015748" footer="0.3937007874015748"/>
  <pageSetup horizontalDpi="300" verticalDpi="3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9"/>
  <sheetViews>
    <sheetView zoomScale="75" zoomScaleNormal="75" workbookViewId="0" topLeftCell="A1">
      <selection activeCell="K12" sqref="K12"/>
    </sheetView>
  </sheetViews>
  <sheetFormatPr defaultColWidth="11.421875" defaultRowHeight="12.75"/>
  <cols>
    <col min="1" max="1" width="1.7109375" style="0" customWidth="1"/>
    <col min="2" max="2" width="39.28125" style="0" customWidth="1"/>
    <col min="3" max="3" width="7.57421875" style="0" customWidth="1"/>
    <col min="4" max="4" width="3.421875" style="0" customWidth="1"/>
    <col min="5" max="5" width="7.421875" style="0" customWidth="1"/>
    <col min="6" max="6" width="3.421875" style="0" customWidth="1"/>
    <col min="7" max="7" width="7.8515625" style="0" customWidth="1"/>
    <col min="8" max="8" width="1.57421875" style="0" customWidth="1"/>
  </cols>
  <sheetData>
    <row r="1" spans="1:8" ht="12.75">
      <c r="A1" s="85" t="s">
        <v>103</v>
      </c>
      <c r="B1" s="85"/>
      <c r="C1" s="85"/>
      <c r="D1" s="85"/>
      <c r="E1" s="85"/>
      <c r="F1" s="85"/>
      <c r="G1" s="85"/>
      <c r="H1" s="85"/>
    </row>
    <row r="2" spans="1:8" ht="12.75">
      <c r="A2" s="15" t="s">
        <v>57</v>
      </c>
      <c r="B2" s="29"/>
      <c r="C2" s="29"/>
      <c r="D2" s="29"/>
      <c r="E2" s="29"/>
      <c r="F2" s="29"/>
      <c r="G2" s="29"/>
      <c r="H2" s="29"/>
    </row>
    <row r="3" spans="1:8" ht="12.75">
      <c r="A3" s="15">
        <v>2000</v>
      </c>
      <c r="B3" s="29"/>
      <c r="C3" s="15"/>
      <c r="D3" s="15"/>
      <c r="E3" s="15"/>
      <c r="F3" s="15"/>
      <c r="G3" s="15"/>
      <c r="H3" s="15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ht="9" customHeight="1"/>
    <row r="6" spans="1:8" ht="10.5" customHeight="1">
      <c r="A6" s="25"/>
      <c r="B6" s="25"/>
      <c r="G6" s="26" t="s">
        <v>44</v>
      </c>
      <c r="H6" s="26"/>
    </row>
    <row r="7" spans="1:8" ht="10.5" customHeight="1">
      <c r="A7" s="25"/>
      <c r="B7" s="25"/>
      <c r="C7" s="26" t="s">
        <v>100</v>
      </c>
      <c r="D7" s="26"/>
      <c r="E7" s="26" t="s">
        <v>101</v>
      </c>
      <c r="F7" s="26"/>
      <c r="G7" s="4" t="s">
        <v>45</v>
      </c>
      <c r="H7" s="26"/>
    </row>
    <row r="8" spans="1:8" ht="10.5" customHeight="1">
      <c r="A8" s="25" t="s">
        <v>56</v>
      </c>
      <c r="B8" s="25"/>
      <c r="C8" s="26" t="s">
        <v>46</v>
      </c>
      <c r="D8" s="26"/>
      <c r="E8" s="26" t="s">
        <v>46</v>
      </c>
      <c r="F8" s="26"/>
      <c r="G8" s="26" t="s">
        <v>47</v>
      </c>
      <c r="H8" s="26"/>
    </row>
    <row r="9" spans="1:8" ht="9" customHeight="1">
      <c r="A9" s="22"/>
      <c r="B9" s="22"/>
      <c r="C9" s="22"/>
      <c r="D9" s="22"/>
      <c r="E9" s="22"/>
      <c r="F9" s="22"/>
      <c r="G9" s="22"/>
      <c r="H9" s="22"/>
    </row>
    <row r="10" ht="12" customHeight="1"/>
    <row r="11" spans="1:7" ht="12" customHeight="1">
      <c r="A11" s="59" t="s">
        <v>48</v>
      </c>
      <c r="B11" s="59"/>
      <c r="C11" s="59">
        <f>SUM(C12:C14)</f>
        <v>341</v>
      </c>
      <c r="D11" s="59"/>
      <c r="E11" s="59">
        <f>SUM(E12:E14)</f>
        <v>70</v>
      </c>
      <c r="F11" s="59"/>
      <c r="G11" s="66">
        <v>17</v>
      </c>
    </row>
    <row r="12" spans="2:9" ht="12" customHeight="1">
      <c r="B12" t="s">
        <v>49</v>
      </c>
      <c r="C12">
        <v>5</v>
      </c>
      <c r="E12">
        <v>1</v>
      </c>
      <c r="G12" s="27">
        <v>16.7</v>
      </c>
      <c r="I12" s="39"/>
    </row>
    <row r="13" spans="2:9" ht="12" customHeight="1">
      <c r="B13" t="s">
        <v>50</v>
      </c>
      <c r="C13">
        <v>20</v>
      </c>
      <c r="E13">
        <v>13</v>
      </c>
      <c r="G13" s="27">
        <v>39.4</v>
      </c>
      <c r="I13" s="39"/>
    </row>
    <row r="14" spans="2:9" ht="12" customHeight="1">
      <c r="B14" t="s">
        <v>51</v>
      </c>
      <c r="C14">
        <v>316</v>
      </c>
      <c r="E14">
        <v>56</v>
      </c>
      <c r="G14" s="27">
        <v>15.1</v>
      </c>
      <c r="I14" s="39"/>
    </row>
    <row r="15" spans="7:9" ht="12" customHeight="1">
      <c r="G15" s="27"/>
      <c r="I15" s="39"/>
    </row>
    <row r="16" spans="1:9" ht="12" customHeight="1">
      <c r="A16" s="59" t="s">
        <v>52</v>
      </c>
      <c r="B16" s="59"/>
      <c r="C16" s="59">
        <f>SUM(C17:C19)</f>
        <v>614</v>
      </c>
      <c r="D16" s="59"/>
      <c r="E16" s="59">
        <f>SUM(E17:E19)</f>
        <v>246</v>
      </c>
      <c r="F16" s="59"/>
      <c r="G16" s="66">
        <v>28.6</v>
      </c>
      <c r="I16" s="39"/>
    </row>
    <row r="17" spans="2:9" ht="12" customHeight="1">
      <c r="B17" t="s">
        <v>49</v>
      </c>
      <c r="C17">
        <v>296</v>
      </c>
      <c r="E17">
        <v>67</v>
      </c>
      <c r="G17" s="27">
        <v>18.5</v>
      </c>
      <c r="I17" s="39"/>
    </row>
    <row r="18" spans="2:9" ht="12" customHeight="1">
      <c r="B18" t="s">
        <v>50</v>
      </c>
      <c r="C18">
        <v>171</v>
      </c>
      <c r="E18" s="50">
        <v>88</v>
      </c>
      <c r="F18" s="50"/>
      <c r="G18" s="54">
        <v>34</v>
      </c>
      <c r="H18" s="50"/>
      <c r="I18" s="39"/>
    </row>
    <row r="19" spans="2:9" ht="12" customHeight="1">
      <c r="B19" t="s">
        <v>51</v>
      </c>
      <c r="C19">
        <v>147</v>
      </c>
      <c r="E19" s="50">
        <v>91</v>
      </c>
      <c r="F19" s="50"/>
      <c r="G19" s="54">
        <v>38.2</v>
      </c>
      <c r="H19" s="50"/>
      <c r="I19" s="39"/>
    </row>
    <row r="20" spans="5:9" ht="12" customHeight="1">
      <c r="E20" s="50"/>
      <c r="F20" s="50"/>
      <c r="G20" s="54"/>
      <c r="H20" s="50"/>
      <c r="I20" s="39"/>
    </row>
    <row r="21" spans="1:9" ht="12" customHeight="1">
      <c r="A21" s="59" t="s">
        <v>77</v>
      </c>
      <c r="B21" s="59"/>
      <c r="C21" s="59">
        <v>18</v>
      </c>
      <c r="D21" s="59"/>
      <c r="E21" s="65">
        <v>15</v>
      </c>
      <c r="F21" s="65"/>
      <c r="G21" s="67">
        <v>45.5</v>
      </c>
      <c r="H21" s="50"/>
      <c r="I21" s="39"/>
    </row>
    <row r="22" spans="1:8" ht="12" customHeight="1">
      <c r="A22" s="22"/>
      <c r="B22" s="22"/>
      <c r="C22" s="22"/>
      <c r="D22" s="22"/>
      <c r="E22" s="55"/>
      <c r="F22" s="55"/>
      <c r="G22" s="55"/>
      <c r="H22" s="55"/>
    </row>
    <row r="23" spans="5:8" ht="8.25" customHeight="1">
      <c r="E23" s="50"/>
      <c r="F23" s="50"/>
      <c r="G23" s="50"/>
      <c r="H23" s="50"/>
    </row>
    <row r="24" spans="1:21" ht="12.75">
      <c r="A24" s="60" t="s">
        <v>19</v>
      </c>
      <c r="B24" s="59"/>
      <c r="C24" s="60">
        <f>SUM(C11,C16,C21)</f>
        <v>973</v>
      </c>
      <c r="D24" s="60"/>
      <c r="E24" s="60">
        <f>SUM(E11,E16,E21)</f>
        <v>331</v>
      </c>
      <c r="F24" s="6"/>
      <c r="G24" s="68">
        <v>25.4</v>
      </c>
      <c r="H24" s="56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8" ht="8.25" customHeight="1">
      <c r="A25" s="22"/>
      <c r="B25" s="22"/>
      <c r="C25" s="22"/>
      <c r="D25" s="22"/>
      <c r="E25" s="22"/>
      <c r="F25" s="22"/>
      <c r="G25" s="22"/>
      <c r="H25" s="22"/>
    </row>
    <row r="26" ht="12" customHeight="1"/>
    <row r="27" spans="1:2" ht="12" customHeight="1">
      <c r="A27" s="25" t="s">
        <v>79</v>
      </c>
      <c r="B27" s="8"/>
    </row>
    <row r="28" spans="1:2" ht="12" customHeight="1">
      <c r="A28" s="25" t="s">
        <v>64</v>
      </c>
      <c r="B28" s="8"/>
    </row>
    <row r="29" ht="12" customHeight="1">
      <c r="B29" s="25"/>
    </row>
    <row r="30" ht="12" customHeight="1"/>
    <row r="31" ht="12" customHeight="1"/>
    <row r="32" ht="12" customHeight="1"/>
  </sheetData>
  <mergeCells count="1">
    <mergeCell ref="A1:H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Ma. Hernández</dc:creator>
  <cp:keywords/>
  <dc:description/>
  <cp:lastModifiedBy>Ma. de Jesús Guerrero</cp:lastModifiedBy>
  <cp:lastPrinted>2002-11-06T00:28:40Z</cp:lastPrinted>
  <dcterms:created xsi:type="dcterms:W3CDTF">1998-09-21T19:51:58Z</dcterms:created>
  <dcterms:modified xsi:type="dcterms:W3CDTF">2002-11-06T00:30:32Z</dcterms:modified>
  <cp:category/>
  <cp:version/>
  <cp:contentType/>
  <cp:contentStatus/>
</cp:coreProperties>
</file>