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4800" windowHeight="4380" tabRatio="601" activeTab="0"/>
  </bookViews>
  <sheets>
    <sheet name="resumen" sheetId="1" r:id="rId1"/>
    <sheet name="p_a_zg" sheetId="2" r:id="rId2"/>
    <sheet name="alu_carr" sheetId="3" r:id="rId3"/>
  </sheets>
  <definedNames/>
  <calcPr fullCalcOnLoad="1"/>
</workbook>
</file>

<file path=xl/sharedStrings.xml><?xml version="1.0" encoding="utf-8"?>
<sst xmlns="http://schemas.openxmlformats.org/spreadsheetml/2006/main" count="125" uniqueCount="73">
  <si>
    <t>SISTEMA INCORPORADO</t>
  </si>
  <si>
    <t>Plan ENP</t>
  </si>
  <si>
    <t>Plan CCH</t>
  </si>
  <si>
    <t>Actuaría</t>
  </si>
  <si>
    <t>Administración (Cuautitlán)</t>
  </si>
  <si>
    <t>Arquitectura</t>
  </si>
  <si>
    <t>Arquitectura (Acatlán)</t>
  </si>
  <si>
    <t>Ciencias de la Comunicación/Periodismo y Com. Colectiva</t>
  </si>
  <si>
    <t>Cirujano Dentista</t>
  </si>
  <si>
    <t>Contaduría (Cuautitlán)</t>
  </si>
  <si>
    <t>Derecho</t>
  </si>
  <si>
    <t>Derecho (Acatlán)</t>
  </si>
  <si>
    <t>Diseño Gráfico</t>
  </si>
  <si>
    <t>Economía</t>
  </si>
  <si>
    <t>Historia</t>
  </si>
  <si>
    <t>Informática</t>
  </si>
  <si>
    <t>Ingeniería Civil</t>
  </si>
  <si>
    <t>Ingeniería en Computación</t>
  </si>
  <si>
    <t>Ingeniería Industrial</t>
  </si>
  <si>
    <t>Médico Cirujano</t>
  </si>
  <si>
    <t>Pedagogía</t>
  </si>
  <si>
    <t>Pedagogía (Acatlán)</t>
  </si>
  <si>
    <t>Psicología</t>
  </si>
  <si>
    <t>Química Farmacéutica Biológica</t>
  </si>
  <si>
    <t>Relaciones Internacionales</t>
  </si>
  <si>
    <t>Trabajo Social</t>
  </si>
  <si>
    <t>T O T A L</t>
  </si>
  <si>
    <t>Instituciones</t>
  </si>
  <si>
    <t>Profesores</t>
  </si>
  <si>
    <t>Alumnos</t>
  </si>
  <si>
    <t>Licenciatura</t>
  </si>
  <si>
    <t xml:space="preserve">   Plan ENP</t>
  </si>
  <si>
    <t xml:space="preserve">   Plan CCH</t>
  </si>
  <si>
    <t>FUENTE: Dirección General de Incorporación y Revalidación de Estudios, UNAM.</t>
  </si>
  <si>
    <t>Local</t>
  </si>
  <si>
    <t>Metropolitana</t>
  </si>
  <si>
    <t>Foránea</t>
  </si>
  <si>
    <t>Total</t>
  </si>
  <si>
    <t>PROFESORES POR ZONA GEOGRÁFICA</t>
  </si>
  <si>
    <t>Hombres</t>
  </si>
  <si>
    <t>Mujeres</t>
  </si>
  <si>
    <t>Primer Ingreso</t>
  </si>
  <si>
    <t>Reingreso</t>
  </si>
  <si>
    <t>Población</t>
  </si>
  <si>
    <t>Ciencias de la Computación</t>
  </si>
  <si>
    <t>ALUMNOS POR PLAN DE ESTUDIOS</t>
  </si>
  <si>
    <t>LICENCIATURA</t>
  </si>
  <si>
    <t>BACHILLERATO</t>
  </si>
  <si>
    <t>Bachillerato</t>
  </si>
  <si>
    <t>2001-2002</t>
  </si>
  <si>
    <t>Ingeniería en Telecomunicaciones</t>
  </si>
  <si>
    <r>
      <t>Administración</t>
    </r>
    <r>
      <rPr>
        <vertAlign val="superscript"/>
        <sz val="10"/>
        <rFont val="Arial"/>
        <family val="2"/>
      </rPr>
      <t>a</t>
    </r>
  </si>
  <si>
    <r>
      <t>Contaduría</t>
    </r>
    <r>
      <rPr>
        <vertAlign val="superscript"/>
        <sz val="10"/>
        <rFont val="Arial"/>
        <family val="2"/>
      </rPr>
      <t>a</t>
    </r>
  </si>
  <si>
    <t>ALUMNOS POR ZONA GEOGRÁFICA</t>
  </si>
  <si>
    <t>INSTITUCIONES INCORPORADAS</t>
  </si>
  <si>
    <t>Ciclo</t>
  </si>
  <si>
    <t>Sedes</t>
  </si>
  <si>
    <t>incorporados</t>
  </si>
  <si>
    <t>Nivel</t>
  </si>
  <si>
    <t>Nivel / Carrera</t>
  </si>
  <si>
    <t>Planes de  estudio</t>
  </si>
  <si>
    <r>
      <t>a</t>
    </r>
    <r>
      <rPr>
        <sz val="8"/>
        <rFont val="Arial"/>
        <family val="2"/>
      </rPr>
      <t xml:space="preserve">  Incluye el Sistema de Universidad Abierta.</t>
    </r>
  </si>
  <si>
    <t>2002-2003</t>
  </si>
  <si>
    <t xml:space="preserve">Comunicación y Periodismo </t>
  </si>
  <si>
    <t>Ciencias Políticas y Administración Pública</t>
  </si>
  <si>
    <t>Derecho (Aragón)</t>
  </si>
  <si>
    <r>
      <t>Enfermería y Obstetricia</t>
    </r>
    <r>
      <rPr>
        <vertAlign val="superscript"/>
        <sz val="10"/>
        <rFont val="Arial"/>
        <family val="2"/>
      </rPr>
      <t>a</t>
    </r>
  </si>
  <si>
    <t xml:space="preserve">  Plan ENP</t>
  </si>
  <si>
    <t xml:space="preserve">  Plan CCH</t>
  </si>
  <si>
    <t>PLANES DE ESTUDIO POR ZONA GEOGRÁFICA</t>
  </si>
  <si>
    <t>2000-2001</t>
  </si>
  <si>
    <t>ALUMNOS POR GÉNERO</t>
  </si>
  <si>
    <t>UNAM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</si>
</sst>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#,##0&quot;$&quot;_);\(#,##0&quot;$&quot;\)"/>
    <numFmt numFmtId="193" formatCode="#,##0&quot;$&quot;_);[Red]\(#,##0&quot;$&quot;\)"/>
    <numFmt numFmtId="194" formatCode="#,##0.00&quot;$&quot;_);\(#,##0.00&quot;$&quot;\)"/>
    <numFmt numFmtId="195" formatCode="#,##0.00&quot;$&quot;_);[Red]\(#,##0.00&quot;$&quot;\)"/>
    <numFmt numFmtId="196" formatCode="0.0%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right"/>
    </xf>
    <xf numFmtId="1" fontId="5" fillId="0" borderId="0" xfId="0" applyNumberFormat="1" applyFont="1" applyAlignment="1">
      <alignment/>
    </xf>
    <xf numFmtId="1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workbookViewId="0" topLeftCell="A1">
      <selection activeCell="D24" sqref="D24"/>
    </sheetView>
  </sheetViews>
  <sheetFormatPr defaultColWidth="11.421875" defaultRowHeight="12.75"/>
  <cols>
    <col min="1" max="1" width="11.421875" style="3" customWidth="1"/>
    <col min="2" max="2" width="15.8515625" style="3" customWidth="1"/>
    <col min="3" max="3" width="10.8515625" style="3" customWidth="1"/>
    <col min="4" max="4" width="9.8515625" style="3" customWidth="1"/>
    <col min="5" max="5" width="10.8515625" style="3" customWidth="1"/>
    <col min="6" max="6" width="11.421875" style="3" customWidth="1"/>
    <col min="7" max="7" width="12.28125" style="3" customWidth="1"/>
    <col min="8" max="16384" width="11.421875" style="3" customWidth="1"/>
  </cols>
  <sheetData>
    <row r="1" spans="1:4" ht="12.75">
      <c r="A1" s="35" t="s">
        <v>72</v>
      </c>
      <c r="B1" s="35"/>
      <c r="C1" s="35"/>
      <c r="D1" s="35"/>
    </row>
    <row r="2" spans="1:4" ht="12.75" customHeight="1">
      <c r="A2" s="35" t="s">
        <v>0</v>
      </c>
      <c r="B2" s="35"/>
      <c r="C2" s="35"/>
      <c r="D2" s="35"/>
    </row>
    <row r="3" spans="1:4" ht="12.75" customHeight="1">
      <c r="A3" s="35" t="s">
        <v>62</v>
      </c>
      <c r="B3" s="35"/>
      <c r="C3" s="35"/>
      <c r="D3" s="35"/>
    </row>
    <row r="4" spans="1:4" ht="12.75" customHeight="1">
      <c r="A4" s="11"/>
      <c r="B4" s="11"/>
      <c r="C4" s="12"/>
      <c r="D4" s="12"/>
    </row>
    <row r="5" s="5" customFormat="1" ht="9" customHeight="1"/>
    <row r="6" ht="11.25" customHeight="1">
      <c r="B6" s="22" t="s">
        <v>60</v>
      </c>
    </row>
    <row r="7" spans="1:4" ht="11.25" customHeight="1">
      <c r="A7" s="10" t="s">
        <v>58</v>
      </c>
      <c r="B7" s="22" t="s">
        <v>57</v>
      </c>
      <c r="C7" s="6" t="s">
        <v>28</v>
      </c>
      <c r="D7" s="6" t="s">
        <v>29</v>
      </c>
    </row>
    <row r="8" spans="1:4" ht="9" customHeight="1">
      <c r="A8" s="4"/>
      <c r="B8" s="13"/>
      <c r="C8" s="13"/>
      <c r="D8" s="14"/>
    </row>
    <row r="9" spans="1:4" ht="12.75" customHeight="1">
      <c r="A9" s="5"/>
      <c r="B9" s="5"/>
      <c r="C9" s="5"/>
      <c r="D9" s="5"/>
    </row>
    <row r="10" spans="1:4" ht="12.75" customHeight="1">
      <c r="A10" s="3" t="s">
        <v>30</v>
      </c>
      <c r="B10" s="15">
        <v>232</v>
      </c>
      <c r="C10" s="8">
        <v>3342</v>
      </c>
      <c r="D10" s="8">
        <v>16736</v>
      </c>
    </row>
    <row r="11" spans="1:4" ht="12.75" customHeight="1">
      <c r="A11" s="3" t="s">
        <v>48</v>
      </c>
      <c r="B11" s="8">
        <f>SUM(B12:B13)</f>
        <v>336</v>
      </c>
      <c r="C11" s="8">
        <f>SUM(C12:C13)</f>
        <v>8603</v>
      </c>
      <c r="D11" s="8">
        <f>SUM(D12:D13)</f>
        <v>85432</v>
      </c>
    </row>
    <row r="12" spans="1:4" ht="12.75" customHeight="1">
      <c r="A12" s="3" t="s">
        <v>31</v>
      </c>
      <c r="B12" s="3">
        <v>272</v>
      </c>
      <c r="C12" s="8">
        <v>7608</v>
      </c>
      <c r="D12" s="8">
        <v>75753</v>
      </c>
    </row>
    <row r="13" spans="1:4" ht="12.75" customHeight="1">
      <c r="A13" s="3" t="s">
        <v>32</v>
      </c>
      <c r="B13" s="3">
        <v>64</v>
      </c>
      <c r="C13" s="8">
        <v>995</v>
      </c>
      <c r="D13" s="8">
        <v>9679</v>
      </c>
    </row>
    <row r="14" spans="1:4" ht="12.75" customHeight="1">
      <c r="A14" s="4"/>
      <c r="B14" s="16"/>
      <c r="C14" s="9"/>
      <c r="D14" s="9"/>
    </row>
    <row r="15" spans="1:4" ht="9" customHeight="1">
      <c r="A15" s="32"/>
      <c r="B15" s="33"/>
      <c r="C15" s="33"/>
      <c r="D15" s="33"/>
    </row>
    <row r="16" spans="1:4" ht="13.5" customHeight="1">
      <c r="A16" s="30" t="s">
        <v>26</v>
      </c>
      <c r="B16" s="31">
        <f>SUM(B10,B11)</f>
        <v>568</v>
      </c>
      <c r="C16" s="31">
        <f>SUM(C10,C11)</f>
        <v>11945</v>
      </c>
      <c r="D16" s="31">
        <f>SUM(D10,D11)</f>
        <v>102168</v>
      </c>
    </row>
    <row r="17" spans="1:4" ht="9" customHeight="1">
      <c r="A17" s="4"/>
      <c r="B17" s="4"/>
      <c r="C17" s="18"/>
      <c r="D17" s="18"/>
    </row>
    <row r="18" spans="1:4" ht="9" customHeight="1">
      <c r="A18" s="5"/>
      <c r="B18" s="5"/>
      <c r="C18" s="17"/>
      <c r="D18" s="17"/>
    </row>
    <row r="19" spans="1:4" ht="9" customHeight="1">
      <c r="A19" s="5"/>
      <c r="B19" s="5"/>
      <c r="C19" s="17"/>
      <c r="D19" s="17"/>
    </row>
    <row r="21" spans="6:9" ht="12.75" customHeight="1">
      <c r="F21" s="35" t="s">
        <v>72</v>
      </c>
      <c r="G21" s="35"/>
      <c r="H21" s="35"/>
      <c r="I21" s="35"/>
    </row>
    <row r="22" spans="1:10" ht="12.75" customHeight="1">
      <c r="A22" s="35" t="s">
        <v>72</v>
      </c>
      <c r="B22" s="35"/>
      <c r="C22" s="35"/>
      <c r="D22" s="28"/>
      <c r="F22" s="35" t="s">
        <v>71</v>
      </c>
      <c r="G22" s="35"/>
      <c r="H22" s="35"/>
      <c r="I22" s="35"/>
      <c r="J22" s="24"/>
    </row>
    <row r="23" spans="1:10" ht="12.75" customHeight="1">
      <c r="A23" s="35" t="s">
        <v>54</v>
      </c>
      <c r="B23" s="35"/>
      <c r="C23" s="35"/>
      <c r="D23" s="24"/>
      <c r="E23" s="24"/>
      <c r="F23" s="35" t="s">
        <v>62</v>
      </c>
      <c r="G23" s="35"/>
      <c r="H23" s="35"/>
      <c r="I23" s="35"/>
      <c r="J23" s="24"/>
    </row>
    <row r="24" spans="1:9" ht="9" customHeight="1">
      <c r="A24" s="4"/>
      <c r="B24" s="4"/>
      <c r="C24" s="4"/>
      <c r="F24" s="4"/>
      <c r="G24" s="4"/>
      <c r="H24" s="4"/>
      <c r="I24" s="18"/>
    </row>
    <row r="25" spans="8:9" ht="8.25" customHeight="1">
      <c r="H25" s="5"/>
      <c r="I25" s="17"/>
    </row>
    <row r="26" spans="1:9" ht="12" customHeight="1">
      <c r="A26" s="10" t="s">
        <v>55</v>
      </c>
      <c r="B26" s="6" t="s">
        <v>56</v>
      </c>
      <c r="C26" s="6" t="s">
        <v>27</v>
      </c>
      <c r="G26" s="6" t="s">
        <v>39</v>
      </c>
      <c r="H26" s="25" t="s">
        <v>40</v>
      </c>
      <c r="I26" s="26" t="s">
        <v>37</v>
      </c>
    </row>
    <row r="27" spans="1:9" ht="8.25" customHeight="1">
      <c r="A27" s="4"/>
      <c r="B27" s="4"/>
      <c r="C27" s="4"/>
      <c r="F27" s="4"/>
      <c r="G27" s="14"/>
      <c r="H27" s="14"/>
      <c r="I27" s="27"/>
    </row>
    <row r="28" spans="1:9" ht="12.75" customHeight="1">
      <c r="A28" s="5"/>
      <c r="B28" s="5"/>
      <c r="C28" s="5"/>
      <c r="H28" s="5"/>
      <c r="I28" s="17"/>
    </row>
    <row r="29" spans="1:9" ht="12.75" customHeight="1">
      <c r="A29" s="3" t="s">
        <v>70</v>
      </c>
      <c r="B29" s="3">
        <v>373</v>
      </c>
      <c r="C29" s="3">
        <v>343</v>
      </c>
      <c r="F29" s="3" t="s">
        <v>30</v>
      </c>
      <c r="G29" s="8">
        <v>5718</v>
      </c>
      <c r="H29" s="8">
        <v>11018</v>
      </c>
      <c r="I29" s="8">
        <v>16736</v>
      </c>
    </row>
    <row r="30" spans="1:9" ht="12.75" customHeight="1">
      <c r="A30" s="3" t="s">
        <v>49</v>
      </c>
      <c r="B30" s="3">
        <v>370</v>
      </c>
      <c r="C30" s="3">
        <v>339</v>
      </c>
      <c r="F30" s="3" t="s">
        <v>48</v>
      </c>
      <c r="G30" s="8">
        <f>SUM(G31:G32)</f>
        <v>38809</v>
      </c>
      <c r="H30" s="8">
        <f>SUM(H31:H32)</f>
        <v>46623</v>
      </c>
      <c r="I30" s="8">
        <f>SUM(I31:I32)</f>
        <v>85432</v>
      </c>
    </row>
    <row r="31" spans="1:9" ht="12.75" customHeight="1">
      <c r="A31" s="3" t="s">
        <v>62</v>
      </c>
      <c r="B31" s="3">
        <v>371</v>
      </c>
      <c r="C31" s="3">
        <v>337</v>
      </c>
      <c r="F31" s="3" t="s">
        <v>67</v>
      </c>
      <c r="G31" s="8">
        <v>34423</v>
      </c>
      <c r="H31" s="8">
        <v>41330</v>
      </c>
      <c r="I31" s="8">
        <v>75753</v>
      </c>
    </row>
    <row r="32" spans="1:9" ht="12.75" customHeight="1">
      <c r="A32" s="4"/>
      <c r="B32" s="4"/>
      <c r="C32" s="4"/>
      <c r="F32" s="3" t="s">
        <v>68</v>
      </c>
      <c r="G32" s="8">
        <v>4386</v>
      </c>
      <c r="H32" s="8">
        <v>5293</v>
      </c>
      <c r="I32" s="8">
        <v>9679</v>
      </c>
    </row>
    <row r="33" spans="6:9" ht="12.75" customHeight="1">
      <c r="F33" s="4"/>
      <c r="G33" s="4"/>
      <c r="H33" s="4"/>
      <c r="I33" s="18"/>
    </row>
    <row r="34" spans="8:9" ht="8.25" customHeight="1">
      <c r="H34" s="5"/>
      <c r="I34" s="17"/>
    </row>
    <row r="35" spans="6:9" ht="12.75" customHeight="1">
      <c r="F35" s="29" t="s">
        <v>26</v>
      </c>
      <c r="G35" s="34">
        <f>SUM(G29,G30)</f>
        <v>44527</v>
      </c>
      <c r="H35" s="34">
        <f>SUM(H29,H30)</f>
        <v>57641</v>
      </c>
      <c r="I35" s="34">
        <f>SUM(I29,I30)</f>
        <v>102168</v>
      </c>
    </row>
    <row r="36" spans="6:9" ht="8.25" customHeight="1">
      <c r="F36" s="4"/>
      <c r="G36" s="4"/>
      <c r="H36" s="4"/>
      <c r="I36" s="18"/>
    </row>
    <row r="37" spans="8:9" ht="12.75" customHeight="1">
      <c r="H37" s="10"/>
      <c r="I37" s="17"/>
    </row>
    <row r="38" ht="12.75" customHeight="1">
      <c r="F38" s="10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3:4" ht="12.75" customHeight="1">
      <c r="C47" s="10"/>
      <c r="D47" s="10"/>
    </row>
    <row r="48" ht="12.75" customHeight="1"/>
    <row r="49" ht="12.75" customHeight="1"/>
    <row r="50" ht="12.75" customHeight="1"/>
    <row r="51" spans="3:4" ht="12.75" customHeight="1">
      <c r="C51"/>
      <c r="D51"/>
    </row>
    <row r="53" ht="12.75">
      <c r="A53" s="10" t="s">
        <v>33</v>
      </c>
    </row>
  </sheetData>
  <mergeCells count="8">
    <mergeCell ref="F23:I23"/>
    <mergeCell ref="A2:D2"/>
    <mergeCell ref="A3:D3"/>
    <mergeCell ref="A23:C23"/>
    <mergeCell ref="A1:D1"/>
    <mergeCell ref="F21:I21"/>
    <mergeCell ref="A22:C22"/>
    <mergeCell ref="F22:I22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75" zoomScaleNormal="75" workbookViewId="0" topLeftCell="A7">
      <selection activeCell="H40" sqref="H40"/>
    </sheetView>
  </sheetViews>
  <sheetFormatPr defaultColWidth="11.421875" defaultRowHeight="12.75"/>
  <cols>
    <col min="1" max="1" width="16.421875" style="3" customWidth="1"/>
    <col min="2" max="2" width="10.421875" style="3" customWidth="1"/>
    <col min="3" max="3" width="12.7109375" style="3" customWidth="1"/>
    <col min="4" max="4" width="9.7109375" style="3" customWidth="1"/>
    <col min="5" max="5" width="9.57421875" style="3" customWidth="1"/>
    <col min="6" max="16384" width="11.421875" style="3" customWidth="1"/>
  </cols>
  <sheetData>
    <row r="1" spans="1:5" ht="12.75">
      <c r="A1" s="35" t="s">
        <v>72</v>
      </c>
      <c r="B1" s="35"/>
      <c r="C1" s="35"/>
      <c r="D1" s="35"/>
      <c r="E1" s="35"/>
    </row>
    <row r="2" spans="1:5" ht="12.75" customHeight="1">
      <c r="A2" s="35" t="s">
        <v>38</v>
      </c>
      <c r="B2" s="35"/>
      <c r="C2" s="35"/>
      <c r="D2" s="35"/>
      <c r="E2" s="35"/>
    </row>
    <row r="3" spans="1:5" ht="12.75" customHeight="1">
      <c r="A3" s="35" t="s">
        <v>62</v>
      </c>
      <c r="B3" s="35"/>
      <c r="C3" s="35"/>
      <c r="D3" s="35"/>
      <c r="E3" s="35"/>
    </row>
    <row r="4" spans="1:5" ht="12.75" customHeight="1">
      <c r="A4" s="11"/>
      <c r="B4" s="12"/>
      <c r="C4" s="12"/>
      <c r="D4" s="12"/>
      <c r="E4" s="12"/>
    </row>
    <row r="5" spans="6:8" s="5" customFormat="1" ht="9" customHeight="1">
      <c r="F5" s="8"/>
      <c r="H5" s="7"/>
    </row>
    <row r="6" spans="1:8" ht="12" customHeight="1">
      <c r="A6" s="10" t="s">
        <v>58</v>
      </c>
      <c r="B6" s="6" t="s">
        <v>34</v>
      </c>
      <c r="C6" s="6" t="s">
        <v>35</v>
      </c>
      <c r="D6" s="6" t="s">
        <v>36</v>
      </c>
      <c r="E6" s="6" t="s">
        <v>37</v>
      </c>
      <c r="F6" s="8"/>
      <c r="H6" s="7"/>
    </row>
    <row r="7" spans="1:8" ht="9" customHeight="1">
      <c r="A7" s="4"/>
      <c r="B7" s="13"/>
      <c r="C7" s="13"/>
      <c r="D7" s="13"/>
      <c r="E7" s="14"/>
      <c r="F7" s="8"/>
      <c r="H7" s="7"/>
    </row>
    <row r="8" spans="1:8" ht="12.75" customHeight="1">
      <c r="A8" s="5"/>
      <c r="B8" s="5"/>
      <c r="C8" s="5"/>
      <c r="D8" s="5"/>
      <c r="E8" s="5"/>
      <c r="F8" s="8"/>
      <c r="H8" s="7"/>
    </row>
    <row r="9" spans="1:8" ht="12.75" customHeight="1">
      <c r="A9" s="3" t="s">
        <v>30</v>
      </c>
      <c r="B9" s="8">
        <v>1511</v>
      </c>
      <c r="C9" s="8">
        <v>521</v>
      </c>
      <c r="D9" s="8">
        <v>1310</v>
      </c>
      <c r="E9" s="8">
        <f>SUM(B9:D9)</f>
        <v>3342</v>
      </c>
      <c r="F9" s="8"/>
      <c r="H9" s="7"/>
    </row>
    <row r="10" spans="1:5" ht="12.75" customHeight="1">
      <c r="A10" s="3" t="s">
        <v>48</v>
      </c>
      <c r="B10" s="8">
        <f>SUM(B11:B12)</f>
        <v>5934</v>
      </c>
      <c r="C10" s="8">
        <f>SUM(C11:C12)</f>
        <v>1700</v>
      </c>
      <c r="D10" s="8">
        <f>SUM(D11:D12)</f>
        <v>969</v>
      </c>
      <c r="E10" s="8">
        <f>SUM(E11:E12)</f>
        <v>8603</v>
      </c>
    </row>
    <row r="11" spans="1:5" ht="12.75" customHeight="1">
      <c r="A11" s="3" t="s">
        <v>31</v>
      </c>
      <c r="B11" s="8">
        <v>5276</v>
      </c>
      <c r="C11" s="8">
        <v>1594</v>
      </c>
      <c r="D11" s="8">
        <v>738</v>
      </c>
      <c r="E11" s="8">
        <f>SUM(B11:D11)</f>
        <v>7608</v>
      </c>
    </row>
    <row r="12" spans="1:5" ht="12.75" customHeight="1">
      <c r="A12" s="3" t="s">
        <v>32</v>
      </c>
      <c r="B12" s="8">
        <v>658</v>
      </c>
      <c r="C12" s="8">
        <v>106</v>
      </c>
      <c r="D12" s="8">
        <v>231</v>
      </c>
      <c r="E12" s="8">
        <f>SUM(B12:D12)</f>
        <v>995</v>
      </c>
    </row>
    <row r="13" spans="1:5" ht="12.75" customHeight="1">
      <c r="A13" s="4"/>
      <c r="B13" s="9"/>
      <c r="C13" s="9"/>
      <c r="D13" s="9"/>
      <c r="E13" s="9"/>
    </row>
    <row r="14" spans="1:5" ht="9" customHeight="1">
      <c r="A14" s="5"/>
      <c r="B14" s="7"/>
      <c r="C14" s="7"/>
      <c r="D14" s="7"/>
      <c r="E14" s="7"/>
    </row>
    <row r="15" spans="1:5" ht="12.75" customHeight="1">
      <c r="A15" s="30" t="s">
        <v>26</v>
      </c>
      <c r="B15" s="31">
        <f>SUM(B9:B9,B10)</f>
        <v>7445</v>
      </c>
      <c r="C15" s="31">
        <f>SUM(C9:C9,C10)</f>
        <v>2221</v>
      </c>
      <c r="D15" s="31">
        <f>SUM(D9:D9,D10)</f>
        <v>2279</v>
      </c>
      <c r="E15" s="31">
        <f>SUM(E9:E9,E10)</f>
        <v>11945</v>
      </c>
    </row>
    <row r="16" spans="1:5" ht="9" customHeight="1">
      <c r="A16" s="4"/>
      <c r="B16" s="18"/>
      <c r="C16" s="18"/>
      <c r="D16" s="18"/>
      <c r="E16" s="18"/>
    </row>
    <row r="17" spans="2:5" ht="12.75" customHeight="1">
      <c r="B17" s="5"/>
      <c r="C17" s="17"/>
      <c r="D17" s="17"/>
      <c r="E17" s="17"/>
    </row>
    <row r="18" spans="2:5" ht="12.75" customHeight="1">
      <c r="B18" s="5"/>
      <c r="C18" s="17"/>
      <c r="D18" s="17"/>
      <c r="E18" s="17"/>
    </row>
    <row r="19" spans="1:5" ht="12.75" customHeight="1">
      <c r="A19" s="35" t="s">
        <v>72</v>
      </c>
      <c r="B19" s="35"/>
      <c r="C19" s="35"/>
      <c r="D19" s="35"/>
      <c r="E19" s="35"/>
    </row>
    <row r="20" spans="1:5" ht="12.75" customHeight="1">
      <c r="A20" s="35" t="s">
        <v>53</v>
      </c>
      <c r="B20" s="35"/>
      <c r="C20" s="35"/>
      <c r="D20" s="35"/>
      <c r="E20" s="35"/>
    </row>
    <row r="21" spans="1:5" ht="12.75" customHeight="1">
      <c r="A21" s="35" t="s">
        <v>62</v>
      </c>
      <c r="B21" s="35"/>
      <c r="C21" s="35"/>
      <c r="D21" s="35"/>
      <c r="E21" s="35"/>
    </row>
    <row r="22" spans="1:5" ht="12.75" customHeight="1">
      <c r="A22" s="11"/>
      <c r="B22" s="12"/>
      <c r="C22" s="12"/>
      <c r="D22" s="12"/>
      <c r="E22" s="12"/>
    </row>
    <row r="23" spans="1:5" ht="8.25" customHeight="1">
      <c r="A23" s="5"/>
      <c r="B23" s="5"/>
      <c r="C23" s="5"/>
      <c r="D23" s="5"/>
      <c r="E23" s="5"/>
    </row>
    <row r="24" spans="1:5" ht="12.75" customHeight="1">
      <c r="A24" s="10" t="s">
        <v>58</v>
      </c>
      <c r="B24" s="6" t="s">
        <v>34</v>
      </c>
      <c r="C24" s="6" t="s">
        <v>35</v>
      </c>
      <c r="D24" s="6" t="s">
        <v>36</v>
      </c>
      <c r="E24" s="6" t="s">
        <v>37</v>
      </c>
    </row>
    <row r="25" spans="1:5" ht="8.25" customHeight="1">
      <c r="A25" s="4"/>
      <c r="B25" s="13"/>
      <c r="C25" s="13"/>
      <c r="D25" s="13"/>
      <c r="E25" s="14"/>
    </row>
    <row r="26" spans="1:5" ht="12.75" customHeight="1">
      <c r="A26" s="5"/>
      <c r="B26" s="5"/>
      <c r="C26" s="5"/>
      <c r="D26" s="5"/>
      <c r="E26" s="5"/>
    </row>
    <row r="27" spans="1:5" ht="12.75" customHeight="1">
      <c r="A27" s="3" t="s">
        <v>30</v>
      </c>
      <c r="B27" s="8">
        <v>6909</v>
      </c>
      <c r="C27" s="8">
        <v>1625</v>
      </c>
      <c r="D27" s="8">
        <v>8202</v>
      </c>
      <c r="E27" s="8">
        <f>SUM(B27:D27)</f>
        <v>16736</v>
      </c>
    </row>
    <row r="28" spans="1:5" ht="12.75" customHeight="1">
      <c r="A28" s="3" t="s">
        <v>48</v>
      </c>
      <c r="B28" s="8">
        <f>SUM(B29:B30)</f>
        <v>57773</v>
      </c>
      <c r="C28" s="8">
        <f>SUM(C29:C30)</f>
        <v>18651</v>
      </c>
      <c r="D28" s="8">
        <f>SUM(D29:D30)</f>
        <v>9008</v>
      </c>
      <c r="E28" s="8">
        <f>SUM(E29:E30)</f>
        <v>85432</v>
      </c>
    </row>
    <row r="29" spans="1:5" ht="12.75" customHeight="1">
      <c r="A29" s="3" t="s">
        <v>31</v>
      </c>
      <c r="B29" s="8">
        <v>52362</v>
      </c>
      <c r="C29" s="8">
        <v>17095</v>
      </c>
      <c r="D29" s="8">
        <v>6296</v>
      </c>
      <c r="E29" s="8">
        <f>SUM(B29:D29)</f>
        <v>75753</v>
      </c>
    </row>
    <row r="30" spans="1:5" ht="12.75" customHeight="1">
      <c r="A30" s="3" t="s">
        <v>32</v>
      </c>
      <c r="B30" s="8">
        <v>5411</v>
      </c>
      <c r="C30" s="8">
        <v>1556</v>
      </c>
      <c r="D30" s="8">
        <v>2712</v>
      </c>
      <c r="E30" s="8">
        <f>SUM(B30:D30)</f>
        <v>9679</v>
      </c>
    </row>
    <row r="31" spans="1:5" ht="12.75" customHeight="1">
      <c r="A31" s="4"/>
      <c r="B31" s="9"/>
      <c r="C31" s="9"/>
      <c r="D31" s="9"/>
      <c r="E31" s="9"/>
    </row>
    <row r="32" spans="1:5" ht="9" customHeight="1">
      <c r="A32" s="5"/>
      <c r="B32" s="7"/>
      <c r="C32" s="7"/>
      <c r="D32" s="7"/>
      <c r="E32" s="7"/>
    </row>
    <row r="33" spans="1:5" ht="12.75" customHeight="1">
      <c r="A33" s="30" t="s">
        <v>26</v>
      </c>
      <c r="B33" s="31">
        <f>SUM(B27:B28)</f>
        <v>64682</v>
      </c>
      <c r="C33" s="31">
        <f>SUM(C27:C28)</f>
        <v>20276</v>
      </c>
      <c r="D33" s="31">
        <f>SUM(D27:D28)</f>
        <v>17210</v>
      </c>
      <c r="E33" s="31">
        <f>SUM(E27:E28)</f>
        <v>102168</v>
      </c>
    </row>
    <row r="34" spans="1:5" ht="9" customHeight="1">
      <c r="A34" s="4"/>
      <c r="B34" s="4"/>
      <c r="C34" s="18"/>
      <c r="D34" s="18"/>
      <c r="E34" s="18"/>
    </row>
    <row r="35" spans="4:5" ht="12.75" customHeight="1">
      <c r="D35" s="5"/>
      <c r="E35" s="17"/>
    </row>
    <row r="36" spans="4:5" ht="12.75" customHeight="1">
      <c r="D36" s="5"/>
      <c r="E36" s="17"/>
    </row>
    <row r="37" spans="1:5" ht="12.75" customHeight="1">
      <c r="A37" s="35" t="s">
        <v>72</v>
      </c>
      <c r="B37" s="35"/>
      <c r="C37" s="35"/>
      <c r="D37" s="35"/>
      <c r="E37" s="35"/>
    </row>
    <row r="38" spans="1:5" ht="12.75" customHeight="1">
      <c r="A38" s="35" t="s">
        <v>69</v>
      </c>
      <c r="B38" s="35"/>
      <c r="C38" s="35"/>
      <c r="D38" s="35"/>
      <c r="E38" s="35"/>
    </row>
    <row r="39" spans="1:5" ht="12.75" customHeight="1">
      <c r="A39" s="35" t="s">
        <v>62</v>
      </c>
      <c r="B39" s="35"/>
      <c r="C39" s="35"/>
      <c r="D39" s="35"/>
      <c r="E39" s="35"/>
    </row>
    <row r="40" spans="1:5" ht="12.75" customHeight="1">
      <c r="A40" s="4"/>
      <c r="B40" s="4"/>
      <c r="C40" s="4"/>
      <c r="D40" s="4"/>
      <c r="E40" s="18"/>
    </row>
    <row r="41" spans="4:5" ht="8.25" customHeight="1">
      <c r="D41" s="5"/>
      <c r="E41" s="17"/>
    </row>
    <row r="42" spans="1:5" ht="12.75" customHeight="1">
      <c r="A42" s="10" t="s">
        <v>58</v>
      </c>
      <c r="B42" s="6" t="s">
        <v>34</v>
      </c>
      <c r="C42" s="6" t="s">
        <v>35</v>
      </c>
      <c r="D42" s="6" t="s">
        <v>36</v>
      </c>
      <c r="E42" s="6" t="s">
        <v>37</v>
      </c>
    </row>
    <row r="43" spans="1:5" ht="8.25" customHeight="1">
      <c r="A43" s="4"/>
      <c r="B43" s="4"/>
      <c r="C43" s="14"/>
      <c r="D43" s="14"/>
      <c r="E43" s="27"/>
    </row>
    <row r="44" spans="4:5" ht="12.75" customHeight="1">
      <c r="D44" s="5"/>
      <c r="E44" s="17"/>
    </row>
    <row r="45" spans="1:5" ht="12.75" customHeight="1">
      <c r="A45" s="3" t="s">
        <v>30</v>
      </c>
      <c r="B45" s="3">
        <f>311-221</f>
        <v>90</v>
      </c>
      <c r="C45" s="8">
        <f>121-66</f>
        <v>55</v>
      </c>
      <c r="D45" s="8">
        <f>136-49</f>
        <v>87</v>
      </c>
      <c r="E45" s="8">
        <f>SUM(B45:D45)</f>
        <v>232</v>
      </c>
    </row>
    <row r="46" spans="1:5" ht="12.75" customHeight="1">
      <c r="A46" s="3" t="s">
        <v>48</v>
      </c>
      <c r="B46" s="3">
        <f>SUM(B47:B48)</f>
        <v>221</v>
      </c>
      <c r="C46" s="3">
        <f>SUM(C47:C48)</f>
        <v>66</v>
      </c>
      <c r="D46" s="3">
        <f>SUM(D47:D48)</f>
        <v>49</v>
      </c>
      <c r="E46" s="3">
        <f>SUM(E47:E48)</f>
        <v>336</v>
      </c>
    </row>
    <row r="47" spans="1:5" ht="12.75" customHeight="1">
      <c r="A47" s="3" t="s">
        <v>1</v>
      </c>
      <c r="B47" s="3">
        <v>180</v>
      </c>
      <c r="C47" s="8">
        <v>59</v>
      </c>
      <c r="D47" s="8">
        <v>33</v>
      </c>
      <c r="E47" s="8">
        <f>SUM(B47:D47)</f>
        <v>272</v>
      </c>
    </row>
    <row r="48" spans="1:5" ht="12.75" customHeight="1">
      <c r="A48" s="3" t="s">
        <v>2</v>
      </c>
      <c r="B48" s="3">
        <v>41</v>
      </c>
      <c r="C48" s="8">
        <v>7</v>
      </c>
      <c r="D48" s="8">
        <v>16</v>
      </c>
      <c r="E48" s="8">
        <f>SUM(B48:D48)</f>
        <v>64</v>
      </c>
    </row>
    <row r="49" spans="1:5" ht="12.75" customHeight="1">
      <c r="A49" s="4"/>
      <c r="B49" s="4"/>
      <c r="C49" s="4"/>
      <c r="D49" s="4"/>
      <c r="E49" s="18"/>
    </row>
    <row r="50" spans="4:5" ht="8.25" customHeight="1">
      <c r="D50" s="5"/>
      <c r="E50" s="17"/>
    </row>
    <row r="51" spans="1:5" ht="12.75">
      <c r="A51" s="29" t="s">
        <v>26</v>
      </c>
      <c r="B51" s="29">
        <f>SUM(B45:B46)</f>
        <v>311</v>
      </c>
      <c r="C51" s="29">
        <f>SUM(C45:C46)</f>
        <v>121</v>
      </c>
      <c r="D51" s="29">
        <f>SUM(D45:D46)</f>
        <v>136</v>
      </c>
      <c r="E51" s="29">
        <f>SUM(E45:E46)</f>
        <v>568</v>
      </c>
    </row>
    <row r="52" spans="1:5" ht="8.25" customHeight="1">
      <c r="A52" s="4"/>
      <c r="B52" s="4"/>
      <c r="C52" s="4"/>
      <c r="D52" s="4"/>
      <c r="E52" s="18"/>
    </row>
    <row r="53" spans="4:5" ht="12.75">
      <c r="D53" s="10"/>
      <c r="E53" s="17"/>
    </row>
    <row r="54" ht="12.75">
      <c r="A54" s="10" t="s">
        <v>33</v>
      </c>
    </row>
  </sheetData>
  <mergeCells count="9">
    <mergeCell ref="A39:E39"/>
    <mergeCell ref="A2:E2"/>
    <mergeCell ref="A3:E3"/>
    <mergeCell ref="A20:E20"/>
    <mergeCell ref="A21:E21"/>
    <mergeCell ref="A1:E1"/>
    <mergeCell ref="A19:E19"/>
    <mergeCell ref="A37:E37"/>
    <mergeCell ref="A38:E38"/>
  </mergeCells>
  <printOptions horizont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workbookViewId="0" topLeftCell="A1">
      <selection activeCell="A43" sqref="A43"/>
    </sheetView>
  </sheetViews>
  <sheetFormatPr defaultColWidth="11.421875" defaultRowHeight="12.75"/>
  <cols>
    <col min="1" max="1" width="45.28125" style="3" customWidth="1"/>
    <col min="2" max="2" width="8.8515625" style="3" customWidth="1"/>
    <col min="3" max="3" width="8.421875" style="3" customWidth="1"/>
    <col min="4" max="7" width="8.7109375" style="3" customWidth="1"/>
    <col min="8" max="8" width="8.421875" style="3" customWidth="1"/>
    <col min="9" max="16384" width="11.421875" style="3" customWidth="1"/>
  </cols>
  <sheetData>
    <row r="1" spans="1:8" ht="12.75">
      <c r="A1" s="35" t="s">
        <v>72</v>
      </c>
      <c r="B1" s="35"/>
      <c r="C1" s="35"/>
      <c r="D1" s="35"/>
      <c r="E1" s="35"/>
      <c r="F1" s="35"/>
      <c r="G1" s="35"/>
      <c r="H1" s="35"/>
    </row>
    <row r="2" spans="1:8" ht="12.75" customHeight="1">
      <c r="A2" s="1" t="s">
        <v>45</v>
      </c>
      <c r="B2" s="2"/>
      <c r="C2" s="2"/>
      <c r="D2" s="2"/>
      <c r="E2" s="2"/>
      <c r="F2" s="2"/>
      <c r="G2" s="2"/>
      <c r="H2" s="2"/>
    </row>
    <row r="3" spans="1:8" ht="12.75" customHeight="1">
      <c r="A3" s="35" t="s">
        <v>62</v>
      </c>
      <c r="B3" s="35"/>
      <c r="C3" s="35"/>
      <c r="D3" s="35"/>
      <c r="E3" s="35"/>
      <c r="F3" s="35"/>
      <c r="G3" s="35"/>
      <c r="H3" s="35"/>
    </row>
    <row r="4" spans="1:8" ht="12.75" customHeight="1">
      <c r="A4" s="11"/>
      <c r="B4" s="12"/>
      <c r="C4" s="12"/>
      <c r="D4" s="12"/>
      <c r="E4" s="12"/>
      <c r="F4" s="12"/>
      <c r="G4" s="12"/>
      <c r="H4" s="12"/>
    </row>
    <row r="5" spans="9:11" s="5" customFormat="1" ht="9" customHeight="1">
      <c r="I5" s="3"/>
      <c r="J5" s="3"/>
      <c r="K5" s="7"/>
    </row>
    <row r="6" spans="1:11" s="5" customFormat="1" ht="12" customHeight="1">
      <c r="A6" s="19"/>
      <c r="B6" s="36" t="s">
        <v>41</v>
      </c>
      <c r="C6" s="36"/>
      <c r="D6" s="36"/>
      <c r="E6" s="36" t="s">
        <v>42</v>
      </c>
      <c r="F6" s="36"/>
      <c r="G6" s="36"/>
      <c r="H6" s="23" t="s">
        <v>43</v>
      </c>
      <c r="I6" s="3"/>
      <c r="J6" s="3"/>
      <c r="K6" s="7"/>
    </row>
    <row r="7" spans="1:11" ht="12" customHeight="1">
      <c r="A7" s="10" t="s">
        <v>59</v>
      </c>
      <c r="B7" s="6" t="s">
        <v>39</v>
      </c>
      <c r="C7" s="6" t="s">
        <v>40</v>
      </c>
      <c r="D7" s="6" t="s">
        <v>37</v>
      </c>
      <c r="E7" s="6" t="s">
        <v>39</v>
      </c>
      <c r="F7" s="6" t="s">
        <v>40</v>
      </c>
      <c r="G7" s="6" t="s">
        <v>37</v>
      </c>
      <c r="H7" s="22" t="s">
        <v>37</v>
      </c>
      <c r="K7" s="7"/>
    </row>
    <row r="8" spans="1:11" ht="9" customHeight="1">
      <c r="A8" s="4"/>
      <c r="B8" s="13"/>
      <c r="C8" s="13"/>
      <c r="D8" s="13"/>
      <c r="E8" s="13"/>
      <c r="F8" s="13"/>
      <c r="G8" s="13"/>
      <c r="H8" s="14"/>
      <c r="K8" s="7"/>
    </row>
    <row r="9" spans="1:11" ht="12.75" customHeight="1">
      <c r="A9" s="5"/>
      <c r="B9" s="5"/>
      <c r="C9" s="5"/>
      <c r="D9" s="5"/>
      <c r="E9" s="5"/>
      <c r="F9" s="5"/>
      <c r="G9" s="5"/>
      <c r="H9" s="5"/>
      <c r="K9" s="7"/>
    </row>
    <row r="10" spans="1:11" ht="12.75" customHeight="1">
      <c r="A10" s="5" t="s">
        <v>46</v>
      </c>
      <c r="B10" s="7">
        <f aca="true" t="shared" si="0" ref="B10:H10">SUM(B11:B41)</f>
        <v>1291</v>
      </c>
      <c r="C10" s="7">
        <f t="shared" si="0"/>
        <v>2401</v>
      </c>
      <c r="D10" s="7">
        <f t="shared" si="0"/>
        <v>3692</v>
      </c>
      <c r="E10" s="7">
        <f t="shared" si="0"/>
        <v>4427</v>
      </c>
      <c r="F10" s="7">
        <f t="shared" si="0"/>
        <v>8617</v>
      </c>
      <c r="G10" s="7">
        <f t="shared" si="0"/>
        <v>13044</v>
      </c>
      <c r="H10" s="7">
        <f t="shared" si="0"/>
        <v>16736</v>
      </c>
      <c r="K10" s="7"/>
    </row>
    <row r="11" spans="1:11" ht="12.75" customHeight="1">
      <c r="A11" s="5" t="s">
        <v>3</v>
      </c>
      <c r="B11" s="8">
        <v>1</v>
      </c>
      <c r="C11" s="8">
        <v>3</v>
      </c>
      <c r="D11" s="8">
        <f>SUM(B11:C11)</f>
        <v>4</v>
      </c>
      <c r="E11" s="8">
        <v>2</v>
      </c>
      <c r="F11" s="8">
        <v>4</v>
      </c>
      <c r="G11" s="8">
        <f>SUM(E11:F11)</f>
        <v>6</v>
      </c>
      <c r="H11" s="8">
        <f aca="true" t="shared" si="1" ref="H11:H41">SUM(D11,G11)</f>
        <v>10</v>
      </c>
      <c r="K11" s="8"/>
    </row>
    <row r="12" spans="1:11" ht="12.75" customHeight="1">
      <c r="A12" s="5" t="s">
        <v>51</v>
      </c>
      <c r="B12" s="8">
        <f>157+12</f>
        <v>169</v>
      </c>
      <c r="C12" s="8">
        <f>230+4</f>
        <v>234</v>
      </c>
      <c r="D12" s="8">
        <f aca="true" t="shared" si="2" ref="D12:D44">SUM(B12:C12)</f>
        <v>403</v>
      </c>
      <c r="E12" s="8">
        <f>468+5</f>
        <v>473</v>
      </c>
      <c r="F12" s="8">
        <f>951+4</f>
        <v>955</v>
      </c>
      <c r="G12" s="8">
        <f aca="true" t="shared" si="3" ref="G12:G44">SUM(E12:F12)</f>
        <v>1428</v>
      </c>
      <c r="H12" s="8">
        <f t="shared" si="1"/>
        <v>1831</v>
      </c>
      <c r="K12" s="8"/>
    </row>
    <row r="13" spans="1:11" ht="12.75" customHeight="1">
      <c r="A13" s="5" t="s">
        <v>4</v>
      </c>
      <c r="B13" s="8">
        <v>6</v>
      </c>
      <c r="C13" s="8">
        <v>5</v>
      </c>
      <c r="D13" s="8">
        <f t="shared" si="2"/>
        <v>11</v>
      </c>
      <c r="E13" s="8">
        <v>32</v>
      </c>
      <c r="F13" s="8">
        <v>42</v>
      </c>
      <c r="G13" s="8">
        <f t="shared" si="3"/>
        <v>74</v>
      </c>
      <c r="H13" s="8">
        <f t="shared" si="1"/>
        <v>85</v>
      </c>
      <c r="K13" s="8"/>
    </row>
    <row r="14" spans="1:11" ht="12.75" customHeight="1">
      <c r="A14" s="5" t="s">
        <v>5</v>
      </c>
      <c r="B14" s="8">
        <v>42</v>
      </c>
      <c r="C14" s="8">
        <v>21</v>
      </c>
      <c r="D14" s="8">
        <f t="shared" si="2"/>
        <v>63</v>
      </c>
      <c r="E14" s="8">
        <v>143</v>
      </c>
      <c r="F14" s="8">
        <v>88</v>
      </c>
      <c r="G14" s="8">
        <f t="shared" si="3"/>
        <v>231</v>
      </c>
      <c r="H14" s="8">
        <f t="shared" si="1"/>
        <v>294</v>
      </c>
      <c r="K14" s="8"/>
    </row>
    <row r="15" spans="1:11" ht="12.75" customHeight="1">
      <c r="A15" s="5" t="s">
        <v>6</v>
      </c>
      <c r="B15" s="8">
        <v>11</v>
      </c>
      <c r="C15" s="8">
        <v>12</v>
      </c>
      <c r="D15" s="8">
        <f t="shared" si="2"/>
        <v>23</v>
      </c>
      <c r="E15" s="8">
        <v>73</v>
      </c>
      <c r="F15" s="8">
        <v>90</v>
      </c>
      <c r="G15" s="8">
        <f t="shared" si="3"/>
        <v>163</v>
      </c>
      <c r="H15" s="8">
        <f t="shared" si="1"/>
        <v>186</v>
      </c>
      <c r="K15" s="8"/>
    </row>
    <row r="16" spans="1:11" ht="12.75" customHeight="1">
      <c r="A16" s="5" t="s">
        <v>44</v>
      </c>
      <c r="B16" s="8">
        <v>1</v>
      </c>
      <c r="C16" s="8">
        <v>1</v>
      </c>
      <c r="D16" s="8">
        <f t="shared" si="2"/>
        <v>2</v>
      </c>
      <c r="E16" s="8">
        <v>13</v>
      </c>
      <c r="F16" s="8">
        <v>5</v>
      </c>
      <c r="G16" s="8">
        <f t="shared" si="3"/>
        <v>18</v>
      </c>
      <c r="H16" s="8">
        <f t="shared" si="1"/>
        <v>20</v>
      </c>
      <c r="K16" s="8"/>
    </row>
    <row r="17" spans="1:11" ht="13.5" customHeight="1">
      <c r="A17" s="20" t="s">
        <v>7</v>
      </c>
      <c r="B17" s="8">
        <v>45</v>
      </c>
      <c r="C17" s="8">
        <v>79</v>
      </c>
      <c r="D17" s="8">
        <f t="shared" si="2"/>
        <v>124</v>
      </c>
      <c r="E17" s="8">
        <v>128</v>
      </c>
      <c r="F17" s="8">
        <v>433</v>
      </c>
      <c r="G17" s="8">
        <f t="shared" si="3"/>
        <v>561</v>
      </c>
      <c r="H17" s="8">
        <f t="shared" si="1"/>
        <v>685</v>
      </c>
      <c r="K17" s="8"/>
    </row>
    <row r="18" spans="1:11" ht="13.5" customHeight="1">
      <c r="A18" s="20" t="s">
        <v>64</v>
      </c>
      <c r="B18" s="8">
        <v>4</v>
      </c>
      <c r="C18" s="8">
        <v>1</v>
      </c>
      <c r="D18" s="8">
        <f t="shared" si="2"/>
        <v>5</v>
      </c>
      <c r="E18" s="8">
        <v>0</v>
      </c>
      <c r="F18" s="8">
        <v>2</v>
      </c>
      <c r="G18" s="8">
        <f t="shared" si="3"/>
        <v>2</v>
      </c>
      <c r="H18" s="8">
        <f t="shared" si="1"/>
        <v>7</v>
      </c>
      <c r="K18" s="8"/>
    </row>
    <row r="19" spans="1:11" ht="12.75" customHeight="1">
      <c r="A19" s="5" t="s">
        <v>8</v>
      </c>
      <c r="B19" s="8">
        <v>7</v>
      </c>
      <c r="C19" s="8">
        <v>17</v>
      </c>
      <c r="D19" s="8">
        <f t="shared" si="2"/>
        <v>24</v>
      </c>
      <c r="E19" s="8">
        <v>36</v>
      </c>
      <c r="F19" s="8">
        <v>45</v>
      </c>
      <c r="G19" s="8">
        <f t="shared" si="3"/>
        <v>81</v>
      </c>
      <c r="H19" s="8">
        <f t="shared" si="1"/>
        <v>105</v>
      </c>
      <c r="K19" s="8"/>
    </row>
    <row r="20" spans="1:11" ht="12.75" customHeight="1">
      <c r="A20" s="5" t="s">
        <v>63</v>
      </c>
      <c r="B20" s="8">
        <v>0</v>
      </c>
      <c r="C20" s="8">
        <v>0</v>
      </c>
      <c r="D20" s="8">
        <f t="shared" si="2"/>
        <v>0</v>
      </c>
      <c r="E20" s="8">
        <v>6</v>
      </c>
      <c r="F20" s="8">
        <v>14</v>
      </c>
      <c r="G20" s="8">
        <f t="shared" si="3"/>
        <v>20</v>
      </c>
      <c r="H20" s="8">
        <f t="shared" si="1"/>
        <v>20</v>
      </c>
      <c r="K20" s="8"/>
    </row>
    <row r="21" spans="1:11" ht="12.75" customHeight="1">
      <c r="A21" s="5" t="s">
        <v>52</v>
      </c>
      <c r="B21" s="8">
        <v>115</v>
      </c>
      <c r="C21" s="8">
        <f>162+6</f>
        <v>168</v>
      </c>
      <c r="D21" s="8">
        <f t="shared" si="2"/>
        <v>283</v>
      </c>
      <c r="E21" s="8">
        <v>326</v>
      </c>
      <c r="F21" s="8">
        <f>924+2</f>
        <v>926</v>
      </c>
      <c r="G21" s="8">
        <f t="shared" si="3"/>
        <v>1252</v>
      </c>
      <c r="H21" s="8">
        <f t="shared" si="1"/>
        <v>1535</v>
      </c>
      <c r="K21" s="8"/>
    </row>
    <row r="22" spans="1:11" ht="12.75" customHeight="1">
      <c r="A22" s="5" t="s">
        <v>9</v>
      </c>
      <c r="B22" s="8">
        <v>4</v>
      </c>
      <c r="C22" s="8">
        <v>1</v>
      </c>
      <c r="D22" s="8">
        <f t="shared" si="2"/>
        <v>5</v>
      </c>
      <c r="E22" s="8">
        <v>16</v>
      </c>
      <c r="F22" s="8">
        <v>47</v>
      </c>
      <c r="G22" s="8">
        <f t="shared" si="3"/>
        <v>63</v>
      </c>
      <c r="H22" s="8">
        <f t="shared" si="1"/>
        <v>68</v>
      </c>
      <c r="K22" s="8"/>
    </row>
    <row r="23" spans="1:11" ht="12.75" customHeight="1">
      <c r="A23" s="5" t="s">
        <v>10</v>
      </c>
      <c r="B23" s="8">
        <v>377</v>
      </c>
      <c r="C23" s="8">
        <v>465</v>
      </c>
      <c r="D23" s="8">
        <f t="shared" si="2"/>
        <v>842</v>
      </c>
      <c r="E23" s="8">
        <v>1646</v>
      </c>
      <c r="F23" s="8">
        <v>2141</v>
      </c>
      <c r="G23" s="8">
        <f t="shared" si="3"/>
        <v>3787</v>
      </c>
      <c r="H23" s="8">
        <f t="shared" si="1"/>
        <v>4629</v>
      </c>
      <c r="K23" s="8"/>
    </row>
    <row r="24" spans="1:11" ht="12.75" customHeight="1">
      <c r="A24" s="5" t="s">
        <v>11</v>
      </c>
      <c r="B24" s="8">
        <v>31</v>
      </c>
      <c r="C24" s="8">
        <v>30</v>
      </c>
      <c r="D24" s="8">
        <f t="shared" si="2"/>
        <v>61</v>
      </c>
      <c r="E24" s="8">
        <v>47</v>
      </c>
      <c r="F24" s="8">
        <v>42</v>
      </c>
      <c r="G24" s="8">
        <f t="shared" si="3"/>
        <v>89</v>
      </c>
      <c r="H24" s="8">
        <f t="shared" si="1"/>
        <v>150</v>
      </c>
      <c r="K24" s="8"/>
    </row>
    <row r="25" spans="1:11" ht="12.75" customHeight="1">
      <c r="A25" s="5" t="s">
        <v>65</v>
      </c>
      <c r="B25" s="8">
        <v>3</v>
      </c>
      <c r="C25" s="8">
        <v>3</v>
      </c>
      <c r="D25" s="8">
        <f t="shared" si="2"/>
        <v>6</v>
      </c>
      <c r="E25" s="8">
        <v>2</v>
      </c>
      <c r="F25" s="8">
        <v>2</v>
      </c>
      <c r="G25" s="8">
        <f t="shared" si="3"/>
        <v>4</v>
      </c>
      <c r="H25" s="8">
        <f t="shared" si="1"/>
        <v>10</v>
      </c>
      <c r="K25" s="8"/>
    </row>
    <row r="26" spans="1:11" ht="12.75" customHeight="1">
      <c r="A26" s="5" t="s">
        <v>12</v>
      </c>
      <c r="B26" s="8">
        <v>26</v>
      </c>
      <c r="C26" s="8">
        <v>25</v>
      </c>
      <c r="D26" s="8">
        <f t="shared" si="2"/>
        <v>51</v>
      </c>
      <c r="E26" s="8">
        <v>62</v>
      </c>
      <c r="F26" s="8">
        <v>113</v>
      </c>
      <c r="G26" s="8">
        <f t="shared" si="3"/>
        <v>175</v>
      </c>
      <c r="H26" s="8">
        <f t="shared" si="1"/>
        <v>226</v>
      </c>
      <c r="K26" s="8"/>
    </row>
    <row r="27" spans="1:11" ht="12.75" customHeight="1">
      <c r="A27" s="5" t="s">
        <v>13</v>
      </c>
      <c r="B27" s="8">
        <v>3</v>
      </c>
      <c r="C27" s="8">
        <v>2</v>
      </c>
      <c r="D27" s="8">
        <f t="shared" si="2"/>
        <v>5</v>
      </c>
      <c r="E27" s="8">
        <v>26</v>
      </c>
      <c r="F27" s="8">
        <v>20</v>
      </c>
      <c r="G27" s="8">
        <f t="shared" si="3"/>
        <v>46</v>
      </c>
      <c r="H27" s="8">
        <f t="shared" si="1"/>
        <v>51</v>
      </c>
      <c r="K27" s="8"/>
    </row>
    <row r="28" spans="1:11" ht="12.75" customHeight="1">
      <c r="A28" s="5" t="s">
        <v>66</v>
      </c>
      <c r="B28" s="8">
        <f>45+24</f>
        <v>69</v>
      </c>
      <c r="C28" s="8">
        <f>339+354</f>
        <v>693</v>
      </c>
      <c r="D28" s="8">
        <f t="shared" si="2"/>
        <v>762</v>
      </c>
      <c r="E28" s="8">
        <v>93</v>
      </c>
      <c r="F28" s="8">
        <f>759+83</f>
        <v>842</v>
      </c>
      <c r="G28" s="8">
        <f t="shared" si="3"/>
        <v>935</v>
      </c>
      <c r="H28" s="8">
        <f t="shared" si="1"/>
        <v>1697</v>
      </c>
      <c r="K28" s="8"/>
    </row>
    <row r="29" spans="1:11" ht="12.75" customHeight="1">
      <c r="A29" s="5" t="s">
        <v>14</v>
      </c>
      <c r="B29" s="8">
        <v>1</v>
      </c>
      <c r="C29" s="8">
        <v>2</v>
      </c>
      <c r="D29" s="8">
        <f t="shared" si="2"/>
        <v>3</v>
      </c>
      <c r="E29" s="8">
        <v>7</v>
      </c>
      <c r="F29" s="8">
        <v>16</v>
      </c>
      <c r="G29" s="8">
        <f t="shared" si="3"/>
        <v>23</v>
      </c>
      <c r="H29" s="8">
        <f t="shared" si="1"/>
        <v>26</v>
      </c>
      <c r="K29" s="8"/>
    </row>
    <row r="30" spans="1:11" ht="12.75" customHeight="1">
      <c r="A30" s="5" t="s">
        <v>15</v>
      </c>
      <c r="B30" s="8">
        <v>92</v>
      </c>
      <c r="C30" s="8">
        <v>65</v>
      </c>
      <c r="D30" s="8">
        <f t="shared" si="2"/>
        <v>157</v>
      </c>
      <c r="E30" s="8">
        <v>402</v>
      </c>
      <c r="F30" s="8">
        <v>600</v>
      </c>
      <c r="G30" s="8">
        <f t="shared" si="3"/>
        <v>1002</v>
      </c>
      <c r="H30" s="8">
        <f t="shared" si="1"/>
        <v>1159</v>
      </c>
      <c r="K30" s="8"/>
    </row>
    <row r="31" spans="1:11" ht="12.75" customHeight="1">
      <c r="A31" s="5" t="s">
        <v>16</v>
      </c>
      <c r="B31" s="8">
        <v>25</v>
      </c>
      <c r="C31" s="8">
        <v>4</v>
      </c>
      <c r="D31" s="8">
        <f t="shared" si="2"/>
        <v>29</v>
      </c>
      <c r="E31" s="8">
        <v>81</v>
      </c>
      <c r="F31" s="8">
        <v>15</v>
      </c>
      <c r="G31" s="8">
        <f t="shared" si="3"/>
        <v>96</v>
      </c>
      <c r="H31" s="8">
        <f t="shared" si="1"/>
        <v>125</v>
      </c>
      <c r="K31" s="8"/>
    </row>
    <row r="32" spans="1:11" ht="12.75" customHeight="1">
      <c r="A32" s="5" t="s">
        <v>17</v>
      </c>
      <c r="B32" s="8">
        <v>19</v>
      </c>
      <c r="C32" s="8">
        <v>6</v>
      </c>
      <c r="D32" s="8">
        <f t="shared" si="2"/>
        <v>25</v>
      </c>
      <c r="E32" s="8">
        <f>127+6</f>
        <v>133</v>
      </c>
      <c r="F32" s="8">
        <v>56</v>
      </c>
      <c r="G32" s="8">
        <f t="shared" si="3"/>
        <v>189</v>
      </c>
      <c r="H32" s="8">
        <f t="shared" si="1"/>
        <v>214</v>
      </c>
      <c r="K32" s="8"/>
    </row>
    <row r="33" spans="1:11" ht="12.75" customHeight="1">
      <c r="A33" s="5" t="s">
        <v>50</v>
      </c>
      <c r="B33" s="8">
        <v>12</v>
      </c>
      <c r="C33" s="8">
        <v>4</v>
      </c>
      <c r="D33" s="8">
        <f t="shared" si="2"/>
        <v>16</v>
      </c>
      <c r="E33" s="8">
        <v>13</v>
      </c>
      <c r="F33" s="8">
        <v>8</v>
      </c>
      <c r="G33" s="8">
        <f t="shared" si="3"/>
        <v>21</v>
      </c>
      <c r="H33" s="8">
        <f t="shared" si="1"/>
        <v>37</v>
      </c>
      <c r="K33" s="8"/>
    </row>
    <row r="34" spans="1:11" ht="12.75" customHeight="1">
      <c r="A34" s="5" t="s">
        <v>18</v>
      </c>
      <c r="B34" s="8">
        <v>24</v>
      </c>
      <c r="C34" s="8">
        <v>1</v>
      </c>
      <c r="D34" s="8">
        <f t="shared" si="2"/>
        <v>25</v>
      </c>
      <c r="E34" s="8">
        <v>44</v>
      </c>
      <c r="F34" s="8">
        <v>20</v>
      </c>
      <c r="G34" s="8">
        <f t="shared" si="3"/>
        <v>64</v>
      </c>
      <c r="H34" s="8">
        <f t="shared" si="1"/>
        <v>89</v>
      </c>
      <c r="K34" s="8"/>
    </row>
    <row r="35" spans="1:11" ht="12.75" customHeight="1">
      <c r="A35" s="5" t="s">
        <v>19</v>
      </c>
      <c r="B35" s="8">
        <v>113</v>
      </c>
      <c r="C35" s="8">
        <v>113</v>
      </c>
      <c r="D35" s="8">
        <f t="shared" si="2"/>
        <v>226</v>
      </c>
      <c r="E35" s="8">
        <v>377</v>
      </c>
      <c r="F35" s="8">
        <v>312</v>
      </c>
      <c r="G35" s="8">
        <f t="shared" si="3"/>
        <v>689</v>
      </c>
      <c r="H35" s="8">
        <f t="shared" si="1"/>
        <v>915</v>
      </c>
      <c r="K35" s="8"/>
    </row>
    <row r="36" spans="1:11" ht="12.75" customHeight="1">
      <c r="A36" s="5" t="s">
        <v>20</v>
      </c>
      <c r="B36" s="8">
        <v>23</v>
      </c>
      <c r="C36" s="8">
        <v>109</v>
      </c>
      <c r="D36" s="8">
        <f t="shared" si="2"/>
        <v>132</v>
      </c>
      <c r="E36" s="8">
        <v>34</v>
      </c>
      <c r="F36" s="8">
        <v>308</v>
      </c>
      <c r="G36" s="8">
        <f t="shared" si="3"/>
        <v>342</v>
      </c>
      <c r="H36" s="8">
        <f t="shared" si="1"/>
        <v>474</v>
      </c>
      <c r="K36" s="8"/>
    </row>
    <row r="37" spans="1:11" ht="12.75" customHeight="1">
      <c r="A37" s="5" t="s">
        <v>21</v>
      </c>
      <c r="B37" s="8">
        <v>13</v>
      </c>
      <c r="C37" s="8">
        <v>36</v>
      </c>
      <c r="D37" s="8">
        <f t="shared" si="2"/>
        <v>49</v>
      </c>
      <c r="E37" s="8">
        <v>28</v>
      </c>
      <c r="F37" s="8">
        <v>178</v>
      </c>
      <c r="G37" s="8">
        <f t="shared" si="3"/>
        <v>206</v>
      </c>
      <c r="H37" s="8">
        <f t="shared" si="1"/>
        <v>255</v>
      </c>
      <c r="K37" s="8"/>
    </row>
    <row r="38" spans="1:11" ht="12.75" customHeight="1">
      <c r="A38" s="5" t="s">
        <v>22</v>
      </c>
      <c r="B38" s="8">
        <v>41</v>
      </c>
      <c r="C38" s="8">
        <v>241</v>
      </c>
      <c r="D38" s="8">
        <f t="shared" si="2"/>
        <v>282</v>
      </c>
      <c r="E38" s="8">
        <v>127</v>
      </c>
      <c r="F38" s="8">
        <v>873</v>
      </c>
      <c r="G38" s="8">
        <f t="shared" si="3"/>
        <v>1000</v>
      </c>
      <c r="H38" s="8">
        <f t="shared" si="1"/>
        <v>1282</v>
      </c>
      <c r="K38" s="8"/>
    </row>
    <row r="39" spans="1:11" ht="12.75" customHeight="1">
      <c r="A39" s="5" t="s">
        <v>23</v>
      </c>
      <c r="B39" s="8">
        <v>0</v>
      </c>
      <c r="C39" s="8">
        <v>2</v>
      </c>
      <c r="D39" s="8">
        <f t="shared" si="2"/>
        <v>2</v>
      </c>
      <c r="E39" s="8">
        <v>26</v>
      </c>
      <c r="F39" s="8">
        <v>126</v>
      </c>
      <c r="G39" s="8">
        <f t="shared" si="3"/>
        <v>152</v>
      </c>
      <c r="H39" s="8">
        <f t="shared" si="1"/>
        <v>154</v>
      </c>
      <c r="K39" s="8"/>
    </row>
    <row r="40" spans="1:11" ht="12.75" customHeight="1">
      <c r="A40" s="5" t="s">
        <v>24</v>
      </c>
      <c r="B40" s="8">
        <v>8</v>
      </c>
      <c r="C40" s="8">
        <v>6</v>
      </c>
      <c r="D40" s="8">
        <f t="shared" si="2"/>
        <v>14</v>
      </c>
      <c r="E40" s="8">
        <v>22</v>
      </c>
      <c r="F40" s="8">
        <v>86</v>
      </c>
      <c r="G40" s="8">
        <f t="shared" si="3"/>
        <v>108</v>
      </c>
      <c r="H40" s="8">
        <f t="shared" si="1"/>
        <v>122</v>
      </c>
      <c r="K40" s="8"/>
    </row>
    <row r="41" spans="1:11" ht="12.75" customHeight="1">
      <c r="A41" s="5" t="s">
        <v>25</v>
      </c>
      <c r="B41" s="8">
        <v>6</v>
      </c>
      <c r="C41" s="8">
        <v>52</v>
      </c>
      <c r="D41" s="8">
        <f t="shared" si="2"/>
        <v>58</v>
      </c>
      <c r="E41" s="8">
        <v>9</v>
      </c>
      <c r="F41" s="8">
        <v>208</v>
      </c>
      <c r="G41" s="8">
        <f t="shared" si="3"/>
        <v>217</v>
      </c>
      <c r="H41" s="8">
        <f t="shared" si="1"/>
        <v>275</v>
      </c>
      <c r="K41" s="8"/>
    </row>
    <row r="42" spans="1:11" ht="12.75" customHeight="1">
      <c r="A42" s="7" t="s">
        <v>47</v>
      </c>
      <c r="B42" s="8">
        <f aca="true" t="shared" si="4" ref="B42:H42">SUM(B43:B44)</f>
        <v>13829</v>
      </c>
      <c r="C42" s="8">
        <f t="shared" si="4"/>
        <v>16421</v>
      </c>
      <c r="D42" s="8">
        <f t="shared" si="4"/>
        <v>30250</v>
      </c>
      <c r="E42" s="8">
        <f t="shared" si="4"/>
        <v>24980</v>
      </c>
      <c r="F42" s="8">
        <f t="shared" si="4"/>
        <v>30202</v>
      </c>
      <c r="G42" s="8">
        <f t="shared" si="4"/>
        <v>55182</v>
      </c>
      <c r="H42" s="8">
        <f t="shared" si="4"/>
        <v>85432</v>
      </c>
      <c r="K42" s="8"/>
    </row>
    <row r="43" spans="1:11" ht="12.75" customHeight="1">
      <c r="A43" s="7" t="s">
        <v>1</v>
      </c>
      <c r="B43" s="8">
        <v>12250</v>
      </c>
      <c r="C43" s="8">
        <v>14574</v>
      </c>
      <c r="D43" s="8">
        <f t="shared" si="2"/>
        <v>26824</v>
      </c>
      <c r="E43" s="8">
        <v>22173</v>
      </c>
      <c r="F43" s="8">
        <v>26756</v>
      </c>
      <c r="G43" s="8">
        <f t="shared" si="3"/>
        <v>48929</v>
      </c>
      <c r="H43" s="8">
        <f>SUM(D43,G43)</f>
        <v>75753</v>
      </c>
      <c r="K43" s="8"/>
    </row>
    <row r="44" spans="1:11" ht="12.75" customHeight="1">
      <c r="A44" s="7" t="s">
        <v>2</v>
      </c>
      <c r="B44" s="8">
        <v>1579</v>
      </c>
      <c r="C44" s="8">
        <v>1847</v>
      </c>
      <c r="D44" s="8">
        <f t="shared" si="2"/>
        <v>3426</v>
      </c>
      <c r="E44" s="8">
        <v>2807</v>
      </c>
      <c r="F44" s="8">
        <v>3446</v>
      </c>
      <c r="G44" s="8">
        <f t="shared" si="3"/>
        <v>6253</v>
      </c>
      <c r="H44" s="8">
        <f>SUM(D44,G44)</f>
        <v>9679</v>
      </c>
      <c r="K44" s="7"/>
    </row>
    <row r="45" spans="1:8" ht="12.75" customHeight="1">
      <c r="A45" s="4"/>
      <c r="B45" s="9"/>
      <c r="C45" s="9"/>
      <c r="D45" s="9"/>
      <c r="E45" s="9"/>
      <c r="F45" s="9"/>
      <c r="G45" s="9"/>
      <c r="H45" s="9"/>
    </row>
    <row r="46" spans="1:8" ht="9" customHeight="1">
      <c r="A46" s="5"/>
      <c r="B46" s="7"/>
      <c r="C46" s="7"/>
      <c r="D46" s="7"/>
      <c r="E46" s="7"/>
      <c r="F46" s="7"/>
      <c r="G46" s="7"/>
      <c r="H46" s="7"/>
    </row>
    <row r="47" spans="1:8" ht="12.75" customHeight="1">
      <c r="A47" s="30" t="s">
        <v>26</v>
      </c>
      <c r="B47" s="31">
        <f aca="true" t="shared" si="5" ref="B47:H47">SUM(B10,B42)</f>
        <v>15120</v>
      </c>
      <c r="C47" s="31">
        <f t="shared" si="5"/>
        <v>18822</v>
      </c>
      <c r="D47" s="31">
        <f t="shared" si="5"/>
        <v>33942</v>
      </c>
      <c r="E47" s="31">
        <f t="shared" si="5"/>
        <v>29407</v>
      </c>
      <c r="F47" s="31">
        <f t="shared" si="5"/>
        <v>38819</v>
      </c>
      <c r="G47" s="31">
        <f t="shared" si="5"/>
        <v>68226</v>
      </c>
      <c r="H47" s="31">
        <f t="shared" si="5"/>
        <v>102168</v>
      </c>
    </row>
    <row r="48" spans="1:8" ht="9" customHeight="1">
      <c r="A48" s="4"/>
      <c r="B48" s="18"/>
      <c r="C48" s="18"/>
      <c r="D48" s="18"/>
      <c r="E48" s="18"/>
      <c r="F48" s="18"/>
      <c r="G48" s="18"/>
      <c r="H48" s="18"/>
    </row>
    <row r="49" spans="2:10" ht="12.75" customHeight="1">
      <c r="B49" s="5"/>
      <c r="C49" s="5"/>
      <c r="D49" s="5"/>
      <c r="E49" s="5"/>
      <c r="F49" s="17"/>
      <c r="G49" s="17"/>
      <c r="H49" s="17"/>
      <c r="I49" s="5"/>
      <c r="J49" s="5"/>
    </row>
    <row r="50" spans="1:10" ht="12.75" customHeight="1">
      <c r="A50" s="21" t="s">
        <v>61</v>
      </c>
      <c r="B50" s="5"/>
      <c r="C50" s="5"/>
      <c r="D50" s="5"/>
      <c r="E50" s="5"/>
      <c r="F50" s="17"/>
      <c r="G50" s="17"/>
      <c r="H50" s="17"/>
      <c r="I50" s="5"/>
      <c r="J50" s="5"/>
    </row>
    <row r="51" spans="2:10" ht="12.75" customHeight="1">
      <c r="B51" s="5"/>
      <c r="C51" s="5"/>
      <c r="D51" s="5"/>
      <c r="E51" s="5"/>
      <c r="F51" s="17"/>
      <c r="G51" s="17"/>
      <c r="H51" s="17"/>
      <c r="I51" s="5"/>
      <c r="J51" s="5"/>
    </row>
    <row r="52" spans="1:10" ht="12.75" customHeight="1">
      <c r="A52" s="10" t="s">
        <v>33</v>
      </c>
      <c r="B52" s="10"/>
      <c r="C52" s="10"/>
      <c r="D52" s="10"/>
      <c r="E52" s="10"/>
      <c r="F52" s="17"/>
      <c r="G52" s="17"/>
      <c r="H52" s="17"/>
      <c r="I52" s="5"/>
      <c r="J52" s="5"/>
    </row>
    <row r="53" spans="2:8" ht="12.75" customHeight="1">
      <c r="B53" s="10"/>
      <c r="C53" s="10"/>
      <c r="D53" s="10"/>
      <c r="E53" s="10"/>
      <c r="F53" s="17"/>
      <c r="G53" s="17"/>
      <c r="H53" s="17"/>
    </row>
    <row r="54" spans="9:10" ht="12.75" customHeight="1">
      <c r="I54" s="5"/>
      <c r="J54" s="5"/>
    </row>
    <row r="55" spans="9:10" ht="12.75" customHeight="1">
      <c r="I55" s="5"/>
      <c r="J55" s="5"/>
    </row>
    <row r="56" spans="9:10" ht="12.75" customHeight="1">
      <c r="I56" s="5"/>
      <c r="J56" s="5"/>
    </row>
    <row r="57" spans="2:5" ht="12.75" customHeight="1">
      <c r="B57" s="10"/>
      <c r="C57" s="10"/>
      <c r="D57" s="10"/>
      <c r="E57" s="10"/>
    </row>
    <row r="58" spans="2:5" ht="12.75" customHeight="1">
      <c r="B58" s="10"/>
      <c r="C58" s="10"/>
      <c r="D58" s="10"/>
      <c r="E58" s="10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mergeCells count="4">
    <mergeCell ref="B6:D6"/>
    <mergeCell ref="E6:G6"/>
    <mergeCell ref="A3:H3"/>
    <mergeCell ref="A1:H1"/>
  </mergeCells>
  <printOptions horizontalCentered="1"/>
  <pageMargins left="0.3937007874015748" right="0.3937007874015748" top="0.3937007874015748" bottom="1" header="0.5118110236220472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Guerrero I.</cp:lastModifiedBy>
  <cp:lastPrinted>2003-10-22T15:50:23Z</cp:lastPrinted>
  <dcterms:created xsi:type="dcterms:W3CDTF">1997-06-12T20:35:02Z</dcterms:created>
  <dcterms:modified xsi:type="dcterms:W3CDTF">2003-10-22T15:51:19Z</dcterms:modified>
  <cp:category/>
  <cp:version/>
  <cp:contentType/>
  <cp:contentStatus/>
</cp:coreProperties>
</file>