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4380" tabRatio="601" activeTab="0"/>
  </bookViews>
  <sheets>
    <sheet name="resumen" sheetId="1" r:id="rId1"/>
    <sheet name="p_a_zg" sheetId="2" r:id="rId2"/>
    <sheet name="alu_carr" sheetId="3" r:id="rId3"/>
  </sheets>
  <definedNames/>
  <calcPr fullCalcOnLoad="1"/>
</workbook>
</file>

<file path=xl/sharedStrings.xml><?xml version="1.0" encoding="utf-8"?>
<sst xmlns="http://schemas.openxmlformats.org/spreadsheetml/2006/main" count="125" uniqueCount="74">
  <si>
    <t>SISTEMA INCORPORADO</t>
  </si>
  <si>
    <t>Plan ENP</t>
  </si>
  <si>
    <t>Plan CCH</t>
  </si>
  <si>
    <t>Actuaría</t>
  </si>
  <si>
    <t>Administración (Cuautitlán)</t>
  </si>
  <si>
    <t>Arquitectura</t>
  </si>
  <si>
    <t>Arquitectura (Acatlán)</t>
  </si>
  <si>
    <t>Cirujano Dentista</t>
  </si>
  <si>
    <t>Contaduría (Cuautitlán)</t>
  </si>
  <si>
    <t>Derecho</t>
  </si>
  <si>
    <t>Derecho (Acatlán)</t>
  </si>
  <si>
    <t>Diseño Gráfico</t>
  </si>
  <si>
    <t>Economía</t>
  </si>
  <si>
    <t>Historia</t>
  </si>
  <si>
    <t>Informática</t>
  </si>
  <si>
    <t>Ingeniería Civil</t>
  </si>
  <si>
    <t>Ingeniería en Computación</t>
  </si>
  <si>
    <t>Ingeniería Industrial</t>
  </si>
  <si>
    <t>Médico Cirujano</t>
  </si>
  <si>
    <t>Pedagogía</t>
  </si>
  <si>
    <t>Pedagogía (Acatlán)</t>
  </si>
  <si>
    <t>Psicología</t>
  </si>
  <si>
    <t>Química Farmacéutica Biológica</t>
  </si>
  <si>
    <t>Relaciones Internacionales</t>
  </si>
  <si>
    <t>Trabajo Social</t>
  </si>
  <si>
    <t>T O T A L</t>
  </si>
  <si>
    <t>Instituciones</t>
  </si>
  <si>
    <t>Profesores</t>
  </si>
  <si>
    <t>Alumnos</t>
  </si>
  <si>
    <t>Licenciatura</t>
  </si>
  <si>
    <t xml:space="preserve">   Plan ENP</t>
  </si>
  <si>
    <t xml:space="preserve">   Plan CCH</t>
  </si>
  <si>
    <t>FUENTE: Dirección General de Incorporación y Revalidación de Estudios, UNAM.</t>
  </si>
  <si>
    <t>Local</t>
  </si>
  <si>
    <t>Metropolitana</t>
  </si>
  <si>
    <t>Foránea</t>
  </si>
  <si>
    <t>Total</t>
  </si>
  <si>
    <t>PROFESORES POR ZONA GEOGRÁFICA</t>
  </si>
  <si>
    <t>Hombres</t>
  </si>
  <si>
    <t>Mujeres</t>
  </si>
  <si>
    <t>Primer Ingreso</t>
  </si>
  <si>
    <t>Reingreso</t>
  </si>
  <si>
    <t>Población</t>
  </si>
  <si>
    <t>Ciencias de la Computación</t>
  </si>
  <si>
    <t>ALUMNOS POR PLAN DE ESTUDIOS</t>
  </si>
  <si>
    <t>LICENCIATURA</t>
  </si>
  <si>
    <t>BACHILLERATO</t>
  </si>
  <si>
    <t>Bachillerato</t>
  </si>
  <si>
    <t>2001-2002</t>
  </si>
  <si>
    <t>Ingeniería en Telecomunicaciones</t>
  </si>
  <si>
    <r>
      <t>Administración</t>
    </r>
    <r>
      <rPr>
        <vertAlign val="superscript"/>
        <sz val="10"/>
        <rFont val="Arial"/>
        <family val="2"/>
      </rPr>
      <t>a</t>
    </r>
  </si>
  <si>
    <r>
      <t>Contaduría</t>
    </r>
    <r>
      <rPr>
        <vertAlign val="superscript"/>
        <sz val="10"/>
        <rFont val="Arial"/>
        <family val="2"/>
      </rPr>
      <t>a</t>
    </r>
  </si>
  <si>
    <t>ALUMNOS POR ZONA GEOGRÁFICA</t>
  </si>
  <si>
    <t>INSTITUCIONES INCORPORADAS</t>
  </si>
  <si>
    <t>Ciclo</t>
  </si>
  <si>
    <t>Sedes</t>
  </si>
  <si>
    <t>incorporados</t>
  </si>
  <si>
    <t>Nivel</t>
  </si>
  <si>
    <t>Nivel / Carrera</t>
  </si>
  <si>
    <t>Planes de  estudio</t>
  </si>
  <si>
    <r>
      <t>a</t>
    </r>
    <r>
      <rPr>
        <sz val="8"/>
        <rFont val="Arial"/>
        <family val="2"/>
      </rPr>
      <t xml:space="preserve">  Incluye el Sistema de Universidad Abierta.</t>
    </r>
  </si>
  <si>
    <t>2002-2003</t>
  </si>
  <si>
    <t>Derecho (Aragón)</t>
  </si>
  <si>
    <r>
      <t>Enfermería y Obstetricia</t>
    </r>
    <r>
      <rPr>
        <vertAlign val="superscript"/>
        <sz val="10"/>
        <rFont val="Arial"/>
        <family val="2"/>
      </rPr>
      <t>a</t>
    </r>
  </si>
  <si>
    <t xml:space="preserve">  Plan ENP</t>
  </si>
  <si>
    <t xml:space="preserve">  Plan CCH</t>
  </si>
  <si>
    <t>PLANES DE ESTUDIO POR ZONA GEOGRÁFICA</t>
  </si>
  <si>
    <t>2000-2001</t>
  </si>
  <si>
    <t>ALUMNOS POR GÉNERO</t>
  </si>
  <si>
    <t>2003-2004</t>
  </si>
  <si>
    <t>Ciencias de la Comunicación y Periodismo</t>
  </si>
  <si>
    <t>Ingeniería en Computación (Aragón)</t>
  </si>
  <si>
    <t>UNAM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</si>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</sst>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&quot;$&quot;_);\(#,##0&quot;$&quot;\)"/>
    <numFmt numFmtId="193" formatCode="#,##0&quot;$&quot;_);[Red]\(#,##0&quot;$&quot;\)"/>
    <numFmt numFmtId="194" formatCode="#,##0.00&quot;$&quot;_);\(#,##0.00&quot;$&quot;\)"/>
    <numFmt numFmtId="195" formatCode="#,##0.00&quot;$&quot;_);[Red]\(#,##0.00&quot;$&quot;\)"/>
    <numFmt numFmtId="196" formatCode="0.0%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" xfId="0" applyNumberFormat="1" applyFont="1" applyBorder="1" applyAlignment="1" applyProtection="1">
      <alignment horizontal="right"/>
      <protection/>
    </xf>
    <xf numFmtId="3" fontId="5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15.28125" style="3" customWidth="1"/>
    <col min="2" max="4" width="13.28125" style="3" customWidth="1"/>
    <col min="5" max="16384" width="11.421875" style="3" customWidth="1"/>
  </cols>
  <sheetData>
    <row r="1" spans="1:4" ht="12.75">
      <c r="A1" s="34" t="s">
        <v>72</v>
      </c>
      <c r="B1" s="34"/>
      <c r="C1" s="34"/>
      <c r="D1" s="34"/>
    </row>
    <row r="2" spans="1:4" ht="12.75" customHeight="1">
      <c r="A2" s="34" t="s">
        <v>0</v>
      </c>
      <c r="B2" s="34"/>
      <c r="C2" s="34"/>
      <c r="D2" s="34"/>
    </row>
    <row r="3" spans="1:4" ht="12.75" customHeight="1">
      <c r="A3" s="34" t="s">
        <v>69</v>
      </c>
      <c r="B3" s="34"/>
      <c r="C3" s="34"/>
      <c r="D3" s="34"/>
    </row>
    <row r="4" spans="1:4" ht="12.75" customHeight="1">
      <c r="A4" s="11"/>
      <c r="B4" s="11"/>
      <c r="C4" s="12"/>
      <c r="D4" s="12"/>
    </row>
    <row r="5" s="5" customFormat="1" ht="9" customHeight="1"/>
    <row r="6" ht="11.25" customHeight="1">
      <c r="B6" s="23" t="s">
        <v>59</v>
      </c>
    </row>
    <row r="7" spans="1:4" ht="11.25" customHeight="1">
      <c r="A7" s="10" t="s">
        <v>57</v>
      </c>
      <c r="B7" s="23" t="s">
        <v>56</v>
      </c>
      <c r="C7" s="6" t="s">
        <v>27</v>
      </c>
      <c r="D7" s="6" t="s">
        <v>28</v>
      </c>
    </row>
    <row r="8" spans="1:4" ht="9" customHeight="1">
      <c r="A8" s="4"/>
      <c r="B8" s="13"/>
      <c r="C8" s="13"/>
      <c r="D8" s="14"/>
    </row>
    <row r="9" spans="1:4" ht="12.75" customHeight="1">
      <c r="A9" s="5"/>
      <c r="B9" s="5"/>
      <c r="C9" s="5"/>
      <c r="D9" s="5"/>
    </row>
    <row r="10" spans="1:4" ht="12.75" customHeight="1">
      <c r="A10" s="3" t="s">
        <v>29</v>
      </c>
      <c r="B10" s="15">
        <v>195</v>
      </c>
      <c r="C10" s="8">
        <v>3359</v>
      </c>
      <c r="D10" s="8">
        <v>16599</v>
      </c>
    </row>
    <row r="11" spans="1:4" ht="12.75" customHeight="1">
      <c r="A11" s="3" t="s">
        <v>47</v>
      </c>
      <c r="B11" s="8">
        <f>SUM(B12:B13)</f>
        <v>331</v>
      </c>
      <c r="C11" s="8">
        <f>SUM(C12:C13)</f>
        <v>8650</v>
      </c>
      <c r="D11" s="8">
        <f>SUM(D12:D13)</f>
        <v>82579</v>
      </c>
    </row>
    <row r="12" spans="1:4" ht="12.75" customHeight="1">
      <c r="A12" s="3" t="s">
        <v>30</v>
      </c>
      <c r="B12" s="3">
        <v>265</v>
      </c>
      <c r="C12" s="8">
        <v>7618</v>
      </c>
      <c r="D12" s="8">
        <v>73136</v>
      </c>
    </row>
    <row r="13" spans="1:4" ht="12.75" customHeight="1">
      <c r="A13" s="3" t="s">
        <v>31</v>
      </c>
      <c r="B13" s="3">
        <v>66</v>
      </c>
      <c r="C13" s="8">
        <v>1032</v>
      </c>
      <c r="D13" s="8">
        <v>9443</v>
      </c>
    </row>
    <row r="14" spans="1:4" ht="12.75" customHeight="1">
      <c r="A14" s="4"/>
      <c r="B14" s="16"/>
      <c r="C14" s="9"/>
      <c r="D14" s="9"/>
    </row>
    <row r="15" spans="1:4" ht="9" customHeight="1">
      <c r="A15" s="21"/>
      <c r="B15" s="7"/>
      <c r="C15" s="7"/>
      <c r="D15" s="7"/>
    </row>
    <row r="16" spans="1:4" ht="13.5" customHeight="1">
      <c r="A16" s="30" t="s">
        <v>25</v>
      </c>
      <c r="B16" s="31">
        <f>SUM(B10,B11)</f>
        <v>526</v>
      </c>
      <c r="C16" s="31">
        <f>SUM(C10,C11)</f>
        <v>12009</v>
      </c>
      <c r="D16" s="31">
        <f>SUM(D10,D11)</f>
        <v>99178</v>
      </c>
    </row>
    <row r="17" spans="1:4" ht="9" customHeight="1">
      <c r="A17" s="4"/>
      <c r="B17" s="4"/>
      <c r="C17" s="18"/>
      <c r="D17" s="18"/>
    </row>
    <row r="19" ht="12.75" customHeight="1"/>
    <row r="20" spans="1:3" ht="12.75" customHeight="1">
      <c r="A20" s="34" t="s">
        <v>72</v>
      </c>
      <c r="B20" s="34"/>
      <c r="C20" s="34"/>
    </row>
    <row r="21" spans="1:4" ht="12.75" customHeight="1">
      <c r="A21" s="34" t="s">
        <v>53</v>
      </c>
      <c r="B21" s="34"/>
      <c r="C21" s="34"/>
      <c r="D21" s="25"/>
    </row>
    <row r="22" spans="1:3" ht="9" customHeight="1">
      <c r="A22" s="4"/>
      <c r="B22" s="4"/>
      <c r="C22" s="4"/>
    </row>
    <row r="23" ht="8.25" customHeight="1"/>
    <row r="24" spans="1:3" ht="12" customHeight="1">
      <c r="A24" s="10" t="s">
        <v>54</v>
      </c>
      <c r="B24" s="6" t="s">
        <v>55</v>
      </c>
      <c r="C24" s="6" t="s">
        <v>26</v>
      </c>
    </row>
    <row r="25" spans="1:3" ht="8.25" customHeight="1">
      <c r="A25" s="4"/>
      <c r="B25" s="4"/>
      <c r="C25" s="4"/>
    </row>
    <row r="26" spans="1:3" ht="12.75" customHeight="1">
      <c r="A26" s="5"/>
      <c r="B26" s="5"/>
      <c r="C26" s="5"/>
    </row>
    <row r="27" spans="1:3" ht="12.75" customHeight="1">
      <c r="A27" s="3" t="s">
        <v>67</v>
      </c>
      <c r="B27" s="3">
        <v>373</v>
      </c>
      <c r="C27" s="3">
        <v>343</v>
      </c>
    </row>
    <row r="28" spans="1:3" ht="12.75" customHeight="1">
      <c r="A28" s="3" t="s">
        <v>48</v>
      </c>
      <c r="B28" s="3">
        <v>370</v>
      </c>
      <c r="C28" s="3">
        <v>339</v>
      </c>
    </row>
    <row r="29" spans="1:3" ht="12.75" customHeight="1">
      <c r="A29" s="3" t="s">
        <v>61</v>
      </c>
      <c r="B29" s="3">
        <v>371</v>
      </c>
      <c r="C29" s="3">
        <v>337</v>
      </c>
    </row>
    <row r="30" spans="1:7" ht="12.75" customHeight="1">
      <c r="A30" s="3" t="s">
        <v>69</v>
      </c>
      <c r="B30" s="3">
        <v>361</v>
      </c>
      <c r="C30" s="3">
        <v>330</v>
      </c>
      <c r="G30" s="3" t="s">
        <v>73</v>
      </c>
    </row>
    <row r="31" spans="1:3" ht="12.75" customHeight="1">
      <c r="A31" s="4"/>
      <c r="B31" s="4"/>
      <c r="C31" s="4"/>
    </row>
    <row r="32" ht="12" customHeight="1"/>
    <row r="33" ht="12.75" customHeight="1"/>
    <row r="34" spans="1:4" ht="13.5" customHeight="1">
      <c r="A34" s="34" t="s">
        <v>72</v>
      </c>
      <c r="B34" s="34"/>
      <c r="C34" s="34"/>
      <c r="D34" s="34"/>
    </row>
    <row r="35" spans="1:4" ht="12.75" customHeight="1">
      <c r="A35" s="34" t="s">
        <v>68</v>
      </c>
      <c r="B35" s="34"/>
      <c r="C35" s="34"/>
      <c r="D35" s="34"/>
    </row>
    <row r="36" spans="1:4" ht="12.75" customHeight="1">
      <c r="A36" s="34" t="s">
        <v>69</v>
      </c>
      <c r="B36" s="34"/>
      <c r="C36" s="34"/>
      <c r="D36" s="34"/>
    </row>
    <row r="37" spans="1:4" ht="12.75" customHeight="1">
      <c r="A37" s="4"/>
      <c r="B37" s="4"/>
      <c r="C37" s="4"/>
      <c r="D37" s="18"/>
    </row>
    <row r="38" spans="3:4" ht="12.75" customHeight="1">
      <c r="C38" s="5"/>
      <c r="D38" s="17"/>
    </row>
    <row r="39" spans="2:4" ht="12.75" customHeight="1">
      <c r="B39" s="6" t="s">
        <v>38</v>
      </c>
      <c r="C39" s="26" t="s">
        <v>39</v>
      </c>
      <c r="D39" s="27" t="s">
        <v>36</v>
      </c>
    </row>
    <row r="40" spans="1:4" ht="12.75" customHeight="1">
      <c r="A40" s="4"/>
      <c r="B40" s="14"/>
      <c r="C40" s="14"/>
      <c r="D40" s="28"/>
    </row>
    <row r="41" spans="3:4" ht="12.75" customHeight="1">
      <c r="C41" s="5"/>
      <c r="D41" s="17"/>
    </row>
    <row r="42" spans="1:4" ht="12.75" customHeight="1">
      <c r="A42" s="3" t="s">
        <v>29</v>
      </c>
      <c r="B42" s="8">
        <f>1164+5077</f>
        <v>6241</v>
      </c>
      <c r="C42" s="8">
        <f>2975+7383</f>
        <v>10358</v>
      </c>
      <c r="D42" s="8">
        <f>SUM(B42:C42)</f>
        <v>16599</v>
      </c>
    </row>
    <row r="43" spans="1:4" ht="12.75" customHeight="1">
      <c r="A43" s="3" t="s">
        <v>47</v>
      </c>
      <c r="B43" s="8">
        <f>SUM(B44:B45)</f>
        <v>37712</v>
      </c>
      <c r="C43" s="8">
        <f>SUM(C44:C45)</f>
        <v>44867</v>
      </c>
      <c r="D43" s="8">
        <f>SUM(B43:C43)</f>
        <v>82579</v>
      </c>
    </row>
    <row r="44" spans="1:4" ht="12.75" customHeight="1">
      <c r="A44" s="3" t="s">
        <v>64</v>
      </c>
      <c r="B44" s="8">
        <f>11554+21856</f>
        <v>33410</v>
      </c>
      <c r="C44" s="8">
        <f>14767+24959</f>
        <v>39726</v>
      </c>
      <c r="D44" s="8">
        <f>SUM(B44:C44)</f>
        <v>73136</v>
      </c>
    </row>
    <row r="45" spans="1:4" ht="12.75" customHeight="1">
      <c r="A45" s="3" t="s">
        <v>65</v>
      </c>
      <c r="B45" s="8">
        <f>1466+2836</f>
        <v>4302</v>
      </c>
      <c r="C45" s="8">
        <f>2065+3076</f>
        <v>5141</v>
      </c>
      <c r="D45" s="8">
        <f>SUM(B45:C45)</f>
        <v>9443</v>
      </c>
    </row>
    <row r="46" spans="1:4" ht="12.75" customHeight="1">
      <c r="A46" s="4"/>
      <c r="B46" s="4"/>
      <c r="C46" s="4"/>
      <c r="D46" s="18"/>
    </row>
    <row r="47" spans="3:4" ht="9" customHeight="1">
      <c r="C47" s="5"/>
      <c r="D47" s="17"/>
    </row>
    <row r="48" spans="1:4" ht="12.75" customHeight="1">
      <c r="A48" s="32" t="s">
        <v>25</v>
      </c>
      <c r="B48" s="33">
        <f>SUM(B42,B43)</f>
        <v>43953</v>
      </c>
      <c r="C48" s="33">
        <f>SUM(C42,C43)</f>
        <v>55225</v>
      </c>
      <c r="D48" s="33">
        <f>SUM(D42,D43)</f>
        <v>99178</v>
      </c>
    </row>
    <row r="49" spans="1:4" ht="9" customHeight="1">
      <c r="A49" s="4"/>
      <c r="B49" s="4"/>
      <c r="C49" s="4"/>
      <c r="D49" s="18"/>
    </row>
    <row r="50" spans="3:4" ht="12.75">
      <c r="C50"/>
      <c r="D50"/>
    </row>
    <row r="51" ht="12.75">
      <c r="A51" s="10" t="s">
        <v>32</v>
      </c>
    </row>
  </sheetData>
  <mergeCells count="8">
    <mergeCell ref="A36:D36"/>
    <mergeCell ref="A2:D2"/>
    <mergeCell ref="A3:D3"/>
    <mergeCell ref="A21:C21"/>
    <mergeCell ref="A1:D1"/>
    <mergeCell ref="A20:C20"/>
    <mergeCell ref="A34:D34"/>
    <mergeCell ref="A35:D3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8.140625" style="3" customWidth="1"/>
    <col min="2" max="5" width="13.00390625" style="3" customWidth="1"/>
    <col min="6" max="16384" width="11.421875" style="3" customWidth="1"/>
  </cols>
  <sheetData>
    <row r="1" spans="1:5" ht="12.75">
      <c r="A1" s="34" t="s">
        <v>72</v>
      </c>
      <c r="B1" s="34"/>
      <c r="C1" s="34"/>
      <c r="D1" s="34"/>
      <c r="E1" s="34"/>
    </row>
    <row r="2" spans="1:5" ht="12.75" customHeight="1">
      <c r="A2" s="34" t="s">
        <v>37</v>
      </c>
      <c r="B2" s="34"/>
      <c r="C2" s="34"/>
      <c r="D2" s="34"/>
      <c r="E2" s="34"/>
    </row>
    <row r="3" spans="1:5" ht="12.75" customHeight="1">
      <c r="A3" s="34" t="s">
        <v>69</v>
      </c>
      <c r="B3" s="34"/>
      <c r="C3" s="34"/>
      <c r="D3" s="34"/>
      <c r="E3" s="34"/>
    </row>
    <row r="4" spans="1:5" ht="12.75" customHeight="1">
      <c r="A4" s="11"/>
      <c r="B4" s="12"/>
      <c r="C4" s="12"/>
      <c r="D4" s="12"/>
      <c r="E4" s="12"/>
    </row>
    <row r="5" s="5" customFormat="1" ht="9" customHeight="1"/>
    <row r="6" spans="1:5" ht="12" customHeight="1">
      <c r="A6" s="10" t="s">
        <v>57</v>
      </c>
      <c r="B6" s="6" t="s">
        <v>33</v>
      </c>
      <c r="C6" s="6" t="s">
        <v>34</v>
      </c>
      <c r="D6" s="6" t="s">
        <v>35</v>
      </c>
      <c r="E6" s="6" t="s">
        <v>36</v>
      </c>
    </row>
    <row r="7" spans="1:5" ht="9" customHeight="1">
      <c r="A7" s="4"/>
      <c r="B7" s="13"/>
      <c r="C7" s="13"/>
      <c r="D7" s="13"/>
      <c r="E7" s="14"/>
    </row>
    <row r="8" spans="1:5" ht="12.75" customHeight="1">
      <c r="A8" s="5"/>
      <c r="B8" s="5"/>
      <c r="C8" s="5"/>
      <c r="D8" s="5"/>
      <c r="E8" s="5"/>
    </row>
    <row r="9" spans="1:5" ht="12.75" customHeight="1">
      <c r="A9" s="3" t="s">
        <v>29</v>
      </c>
      <c r="B9" s="8">
        <v>1567</v>
      </c>
      <c r="C9" s="8">
        <v>392</v>
      </c>
      <c r="D9" s="8">
        <v>1400</v>
      </c>
      <c r="E9" s="8">
        <f>SUM(B9:D9)</f>
        <v>3359</v>
      </c>
    </row>
    <row r="10" spans="1:5" ht="12.75" customHeight="1">
      <c r="A10" s="3" t="s">
        <v>47</v>
      </c>
      <c r="B10" s="8">
        <f>SUM(B11:B12)</f>
        <v>5882</v>
      </c>
      <c r="C10" s="8">
        <f>SUM(C11:C12)</f>
        <v>1776</v>
      </c>
      <c r="D10" s="8">
        <f>SUM(D11:D12)</f>
        <v>992</v>
      </c>
      <c r="E10" s="8">
        <f>SUM(E11:E12)</f>
        <v>8650</v>
      </c>
    </row>
    <row r="11" spans="1:5" ht="12.75" customHeight="1">
      <c r="A11" s="3" t="s">
        <v>30</v>
      </c>
      <c r="B11" s="8">
        <v>5226</v>
      </c>
      <c r="C11" s="8">
        <v>1649</v>
      </c>
      <c r="D11" s="8">
        <v>743</v>
      </c>
      <c r="E11" s="8">
        <f>SUM(B11:D11)</f>
        <v>7618</v>
      </c>
    </row>
    <row r="12" spans="1:5" ht="12.75" customHeight="1">
      <c r="A12" s="3" t="s">
        <v>31</v>
      </c>
      <c r="B12" s="8">
        <v>656</v>
      </c>
      <c r="C12" s="8">
        <v>127</v>
      </c>
      <c r="D12" s="8">
        <v>249</v>
      </c>
      <c r="E12" s="8">
        <f>SUM(B12:D12)</f>
        <v>1032</v>
      </c>
    </row>
    <row r="13" spans="1:5" ht="12.75" customHeight="1">
      <c r="A13" s="4"/>
      <c r="B13" s="9"/>
      <c r="C13" s="9"/>
      <c r="D13" s="9"/>
      <c r="E13" s="9"/>
    </row>
    <row r="14" spans="1:5" ht="9" customHeight="1">
      <c r="A14" s="5"/>
      <c r="B14" s="7"/>
      <c r="C14" s="7"/>
      <c r="D14" s="7"/>
      <c r="E14" s="7"/>
    </row>
    <row r="15" spans="1:5" ht="12.75" customHeight="1">
      <c r="A15" s="30" t="s">
        <v>25</v>
      </c>
      <c r="B15" s="31">
        <f>SUM(B9:B9,B10)</f>
        <v>7449</v>
      </c>
      <c r="C15" s="31">
        <f>SUM(C9:C9,C10)</f>
        <v>2168</v>
      </c>
      <c r="D15" s="31">
        <f>SUM(D9:D9,D10)</f>
        <v>2392</v>
      </c>
      <c r="E15" s="31">
        <f>SUM(E9:E9,E10)</f>
        <v>12009</v>
      </c>
    </row>
    <row r="16" spans="1:5" ht="9" customHeight="1">
      <c r="A16" s="4"/>
      <c r="B16" s="18"/>
      <c r="C16" s="18"/>
      <c r="D16" s="18"/>
      <c r="E16" s="18"/>
    </row>
    <row r="17" spans="2:5" ht="12.75" customHeight="1">
      <c r="B17" s="5"/>
      <c r="C17" s="17"/>
      <c r="D17" s="17"/>
      <c r="E17" s="17"/>
    </row>
    <row r="18" spans="2:5" ht="12.75" customHeight="1">
      <c r="B18" s="5"/>
      <c r="C18" s="17"/>
      <c r="D18" s="17"/>
      <c r="E18" s="17"/>
    </row>
    <row r="19" spans="1:5" ht="12.75" customHeight="1">
      <c r="A19" s="34" t="s">
        <v>72</v>
      </c>
      <c r="B19" s="34"/>
      <c r="C19" s="34"/>
      <c r="D19" s="34"/>
      <c r="E19" s="34"/>
    </row>
    <row r="20" spans="1:5" ht="12.75" customHeight="1">
      <c r="A20" s="34" t="s">
        <v>52</v>
      </c>
      <c r="B20" s="34"/>
      <c r="C20" s="34"/>
      <c r="D20" s="34"/>
      <c r="E20" s="34"/>
    </row>
    <row r="21" spans="1:5" ht="12.75" customHeight="1">
      <c r="A21" s="34" t="s">
        <v>69</v>
      </c>
      <c r="B21" s="34"/>
      <c r="C21" s="34"/>
      <c r="D21" s="34"/>
      <c r="E21" s="34"/>
    </row>
    <row r="22" spans="1:5" ht="12.75" customHeight="1">
      <c r="A22" s="11"/>
      <c r="B22" s="12"/>
      <c r="C22" s="12"/>
      <c r="D22" s="12"/>
      <c r="E22" s="12"/>
    </row>
    <row r="23" spans="1:5" ht="8.25" customHeight="1">
      <c r="A23" s="5"/>
      <c r="B23" s="5"/>
      <c r="C23" s="5"/>
      <c r="D23" s="5"/>
      <c r="E23" s="5"/>
    </row>
    <row r="24" spans="1:5" ht="12.75" customHeight="1">
      <c r="A24" s="10" t="s">
        <v>57</v>
      </c>
      <c r="B24" s="6" t="s">
        <v>33</v>
      </c>
      <c r="C24" s="6" t="s">
        <v>34</v>
      </c>
      <c r="D24" s="6" t="s">
        <v>35</v>
      </c>
      <c r="E24" s="6" t="s">
        <v>36</v>
      </c>
    </row>
    <row r="25" spans="1:5" ht="8.25" customHeight="1">
      <c r="A25" s="4"/>
      <c r="B25" s="13"/>
      <c r="C25" s="13"/>
      <c r="D25" s="13"/>
      <c r="E25" s="14"/>
    </row>
    <row r="26" spans="1:5" ht="12.75" customHeight="1">
      <c r="A26" s="5"/>
      <c r="B26" s="5"/>
      <c r="C26" s="5"/>
      <c r="D26" s="5"/>
      <c r="E26" s="5"/>
    </row>
    <row r="27" spans="1:5" ht="12.75" customHeight="1">
      <c r="A27" s="3" t="s">
        <v>29</v>
      </c>
      <c r="B27" s="8">
        <v>6831</v>
      </c>
      <c r="C27" s="8">
        <v>1466</v>
      </c>
      <c r="D27" s="8">
        <v>8302</v>
      </c>
      <c r="E27" s="8">
        <f>SUM(B27:D27)</f>
        <v>16599</v>
      </c>
    </row>
    <row r="28" spans="1:5" ht="12.75" customHeight="1">
      <c r="A28" s="3" t="s">
        <v>47</v>
      </c>
      <c r="B28" s="8">
        <f>SUM(B29:B30)</f>
        <v>55553</v>
      </c>
      <c r="C28" s="8">
        <f>SUM(C29:C30)</f>
        <v>18040</v>
      </c>
      <c r="D28" s="8">
        <f>SUM(D29:D30)</f>
        <v>8986</v>
      </c>
      <c r="E28" s="8">
        <f>SUM(E29:E30)</f>
        <v>82579</v>
      </c>
    </row>
    <row r="29" spans="1:5" ht="12.75" customHeight="1">
      <c r="A29" s="3" t="s">
        <v>30</v>
      </c>
      <c r="B29" s="8">
        <v>50511</v>
      </c>
      <c r="C29" s="8">
        <v>16319</v>
      </c>
      <c r="D29" s="8">
        <v>6306</v>
      </c>
      <c r="E29" s="8">
        <f>SUM(B29:D29)</f>
        <v>73136</v>
      </c>
    </row>
    <row r="30" spans="1:5" ht="12.75" customHeight="1">
      <c r="A30" s="3" t="s">
        <v>31</v>
      </c>
      <c r="B30" s="8">
        <v>5042</v>
      </c>
      <c r="C30" s="8">
        <v>1721</v>
      </c>
      <c r="D30" s="8">
        <v>2680</v>
      </c>
      <c r="E30" s="8">
        <f>SUM(B30:D30)</f>
        <v>9443</v>
      </c>
    </row>
    <row r="31" spans="1:5" ht="12.75" customHeight="1">
      <c r="A31" s="4"/>
      <c r="B31" s="9"/>
      <c r="C31" s="9"/>
      <c r="D31" s="9"/>
      <c r="E31" s="9"/>
    </row>
    <row r="32" spans="1:5" ht="9" customHeight="1">
      <c r="A32" s="5"/>
      <c r="B32" s="7"/>
      <c r="C32" s="7"/>
      <c r="D32" s="7"/>
      <c r="E32" s="7"/>
    </row>
    <row r="33" spans="1:5" ht="12.75" customHeight="1">
      <c r="A33" s="30" t="s">
        <v>25</v>
      </c>
      <c r="B33" s="31">
        <f>SUM(B27:B28)</f>
        <v>62384</v>
      </c>
      <c r="C33" s="31">
        <f>SUM(C27:C28)</f>
        <v>19506</v>
      </c>
      <c r="D33" s="31">
        <f>SUM(D27:D28)</f>
        <v>17288</v>
      </c>
      <c r="E33" s="31">
        <f>SUM(E27:E28)</f>
        <v>99178</v>
      </c>
    </row>
    <row r="34" spans="1:5" ht="9" customHeight="1">
      <c r="A34" s="4"/>
      <c r="B34" s="4"/>
      <c r="C34" s="18"/>
      <c r="D34" s="18"/>
      <c r="E34" s="18"/>
    </row>
    <row r="35" spans="4:5" ht="12.75" customHeight="1">
      <c r="D35" s="5"/>
      <c r="E35" s="17"/>
    </row>
    <row r="36" spans="4:5" ht="12.75" customHeight="1">
      <c r="D36" s="5"/>
      <c r="E36" s="17"/>
    </row>
    <row r="37" spans="1:5" ht="12.75" customHeight="1">
      <c r="A37" s="34" t="s">
        <v>72</v>
      </c>
      <c r="B37" s="34"/>
      <c r="C37" s="34"/>
      <c r="D37" s="34"/>
      <c r="E37" s="34"/>
    </row>
    <row r="38" spans="1:5" ht="12.75" customHeight="1">
      <c r="A38" s="34" t="s">
        <v>66</v>
      </c>
      <c r="B38" s="34"/>
      <c r="C38" s="34"/>
      <c r="D38" s="34"/>
      <c r="E38" s="34"/>
    </row>
    <row r="39" spans="1:5" ht="12.75" customHeight="1">
      <c r="A39" s="34" t="s">
        <v>69</v>
      </c>
      <c r="B39" s="34"/>
      <c r="C39" s="34"/>
      <c r="D39" s="34"/>
      <c r="E39" s="34"/>
    </row>
    <row r="40" spans="1:5" ht="12.75" customHeight="1">
      <c r="A40" s="4"/>
      <c r="B40" s="4"/>
      <c r="C40" s="4"/>
      <c r="D40" s="4"/>
      <c r="E40" s="18"/>
    </row>
    <row r="41" spans="4:5" ht="8.25" customHeight="1">
      <c r="D41" s="5"/>
      <c r="E41" s="17"/>
    </row>
    <row r="42" spans="1:5" ht="12.75" customHeight="1">
      <c r="A42" s="10" t="s">
        <v>57</v>
      </c>
      <c r="B42" s="6" t="s">
        <v>33</v>
      </c>
      <c r="C42" s="6" t="s">
        <v>34</v>
      </c>
      <c r="D42" s="6" t="s">
        <v>35</v>
      </c>
      <c r="E42" s="6" t="s">
        <v>36</v>
      </c>
    </row>
    <row r="43" spans="1:5" ht="8.25" customHeight="1">
      <c r="A43" s="4"/>
      <c r="B43" s="4"/>
      <c r="C43" s="14"/>
      <c r="D43" s="14"/>
      <c r="E43" s="28"/>
    </row>
    <row r="44" spans="4:5" ht="12.75" customHeight="1">
      <c r="D44" s="5"/>
      <c r="E44" s="17"/>
    </row>
    <row r="45" spans="1:5" ht="12.75" customHeight="1">
      <c r="A45" s="3" t="s">
        <v>29</v>
      </c>
      <c r="B45" s="3">
        <v>78</v>
      </c>
      <c r="C45" s="8">
        <v>29</v>
      </c>
      <c r="D45" s="8">
        <v>88</v>
      </c>
      <c r="E45" s="8">
        <f>SUM(B45:D45)</f>
        <v>195</v>
      </c>
    </row>
    <row r="46" spans="1:5" ht="12.75" customHeight="1">
      <c r="A46" s="3" t="s">
        <v>47</v>
      </c>
      <c r="B46" s="3">
        <f>SUM(B47:B48)</f>
        <v>218</v>
      </c>
      <c r="C46" s="3">
        <f>SUM(C47:C48)</f>
        <v>68</v>
      </c>
      <c r="D46" s="3">
        <f>SUM(D47:D48)</f>
        <v>45</v>
      </c>
      <c r="E46" s="8">
        <f>SUM(B46:D46)</f>
        <v>331</v>
      </c>
    </row>
    <row r="47" spans="1:5" ht="12.75" customHeight="1">
      <c r="A47" s="3" t="s">
        <v>1</v>
      </c>
      <c r="B47" s="3">
        <v>176</v>
      </c>
      <c r="C47" s="8">
        <v>60</v>
      </c>
      <c r="D47" s="8">
        <v>29</v>
      </c>
      <c r="E47" s="8">
        <f>SUM(B47:D47)</f>
        <v>265</v>
      </c>
    </row>
    <row r="48" spans="1:5" ht="12.75" customHeight="1">
      <c r="A48" s="3" t="s">
        <v>2</v>
      </c>
      <c r="B48" s="3">
        <v>42</v>
      </c>
      <c r="C48" s="8">
        <v>8</v>
      </c>
      <c r="D48" s="8">
        <v>16</v>
      </c>
      <c r="E48" s="8">
        <f>SUM(B48:D48)</f>
        <v>66</v>
      </c>
    </row>
    <row r="49" spans="1:5" ht="12.75" customHeight="1">
      <c r="A49" s="4"/>
      <c r="B49" s="4"/>
      <c r="C49" s="4"/>
      <c r="D49" s="4"/>
      <c r="E49" s="18"/>
    </row>
    <row r="50" spans="4:5" ht="8.25" customHeight="1">
      <c r="D50" s="5"/>
      <c r="E50" s="17"/>
    </row>
    <row r="51" spans="1:5" ht="12.75">
      <c r="A51" s="32" t="s">
        <v>25</v>
      </c>
      <c r="B51" s="32">
        <f>SUM(B45:B46)</f>
        <v>296</v>
      </c>
      <c r="C51" s="32">
        <f>SUM(C45:C46)</f>
        <v>97</v>
      </c>
      <c r="D51" s="32">
        <f>SUM(D45:D46)</f>
        <v>133</v>
      </c>
      <c r="E51" s="32">
        <f>SUM(E45:E46)</f>
        <v>526</v>
      </c>
    </row>
    <row r="52" spans="1:5" ht="8.25" customHeight="1">
      <c r="A52" s="4"/>
      <c r="B52" s="4"/>
      <c r="C52" s="4"/>
      <c r="D52" s="4"/>
      <c r="E52" s="18"/>
    </row>
    <row r="53" spans="4:5" ht="12.75">
      <c r="D53" s="10"/>
      <c r="E53" s="17"/>
    </row>
    <row r="54" ht="12.75">
      <c r="A54" s="10" t="s">
        <v>32</v>
      </c>
    </row>
  </sheetData>
  <mergeCells count="9">
    <mergeCell ref="A39:E39"/>
    <mergeCell ref="A2:E2"/>
    <mergeCell ref="A3:E3"/>
    <mergeCell ref="A20:E20"/>
    <mergeCell ref="A21:E21"/>
    <mergeCell ref="A1:E1"/>
    <mergeCell ref="A19:E19"/>
    <mergeCell ref="A37:E37"/>
    <mergeCell ref="A38:E3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9.8515625" style="3" customWidth="1"/>
    <col min="2" max="2" width="8.8515625" style="3" customWidth="1"/>
    <col min="3" max="3" width="8.421875" style="3" customWidth="1"/>
    <col min="4" max="7" width="8.7109375" style="3" customWidth="1"/>
    <col min="8" max="8" width="8.421875" style="3" customWidth="1"/>
    <col min="9" max="16384" width="11.421875" style="3" customWidth="1"/>
  </cols>
  <sheetData>
    <row r="1" spans="1:8" ht="12.75" customHeight="1">
      <c r="A1" s="1" t="s">
        <v>44</v>
      </c>
      <c r="B1" s="2"/>
      <c r="C1" s="2"/>
      <c r="D1" s="2"/>
      <c r="E1" s="2"/>
      <c r="F1" s="2"/>
      <c r="G1" s="2"/>
      <c r="H1" s="2"/>
    </row>
    <row r="2" spans="1:8" ht="12.75" customHeight="1">
      <c r="A2" s="34" t="s">
        <v>69</v>
      </c>
      <c r="B2" s="34"/>
      <c r="C2" s="34"/>
      <c r="D2" s="34"/>
      <c r="E2" s="34"/>
      <c r="F2" s="34"/>
      <c r="G2" s="34"/>
      <c r="H2" s="34"/>
    </row>
    <row r="3" spans="1:8" ht="12.75" customHeight="1">
      <c r="A3" s="11"/>
      <c r="B3" s="12"/>
      <c r="C3" s="12"/>
      <c r="D3" s="12"/>
      <c r="E3" s="12"/>
      <c r="F3" s="12"/>
      <c r="G3" s="12"/>
      <c r="H3" s="12"/>
    </row>
    <row r="4" s="5" customFormat="1" ht="9" customHeight="1"/>
    <row r="5" spans="1:8" s="5" customFormat="1" ht="12" customHeight="1">
      <c r="A5" s="19"/>
      <c r="B5" s="35" t="s">
        <v>40</v>
      </c>
      <c r="C5" s="35"/>
      <c r="D5" s="35"/>
      <c r="E5" s="35" t="s">
        <v>41</v>
      </c>
      <c r="F5" s="35"/>
      <c r="G5" s="35"/>
      <c r="H5" s="24" t="s">
        <v>42</v>
      </c>
    </row>
    <row r="6" spans="1:8" ht="12" customHeight="1">
      <c r="A6" s="10" t="s">
        <v>58</v>
      </c>
      <c r="B6" s="6" t="s">
        <v>38</v>
      </c>
      <c r="C6" s="6" t="s">
        <v>39</v>
      </c>
      <c r="D6" s="6" t="s">
        <v>36</v>
      </c>
      <c r="E6" s="6" t="s">
        <v>38</v>
      </c>
      <c r="F6" s="6" t="s">
        <v>39</v>
      </c>
      <c r="G6" s="6" t="s">
        <v>36</v>
      </c>
      <c r="H6" s="23" t="s">
        <v>36</v>
      </c>
    </row>
    <row r="7" spans="1:8" ht="9" customHeight="1">
      <c r="A7" s="4"/>
      <c r="B7" s="13"/>
      <c r="C7" s="13"/>
      <c r="D7" s="13"/>
      <c r="E7" s="13"/>
      <c r="F7" s="13"/>
      <c r="G7" s="13"/>
      <c r="H7" s="14"/>
    </row>
    <row r="8" spans="1:8" ht="12.75" customHeight="1">
      <c r="A8" s="5"/>
      <c r="B8" s="5"/>
      <c r="C8" s="5"/>
      <c r="D8" s="5"/>
      <c r="E8" s="5"/>
      <c r="F8" s="5"/>
      <c r="G8" s="5"/>
      <c r="H8" s="5"/>
    </row>
    <row r="9" spans="1:8" ht="12.75" customHeight="1">
      <c r="A9" s="5" t="s">
        <v>45</v>
      </c>
      <c r="B9" s="7">
        <f aca="true" t="shared" si="0" ref="B9:H9">SUM(B10:B39)</f>
        <v>1164</v>
      </c>
      <c r="C9" s="7">
        <f t="shared" si="0"/>
        <v>2975</v>
      </c>
      <c r="D9" s="7">
        <f t="shared" si="0"/>
        <v>4139</v>
      </c>
      <c r="E9" s="7">
        <f t="shared" si="0"/>
        <v>5077</v>
      </c>
      <c r="F9" s="7">
        <f t="shared" si="0"/>
        <v>7383</v>
      </c>
      <c r="G9" s="7">
        <f t="shared" si="0"/>
        <v>12460</v>
      </c>
      <c r="H9" s="7">
        <f t="shared" si="0"/>
        <v>16599</v>
      </c>
    </row>
    <row r="10" spans="1:8" ht="12.75" customHeight="1">
      <c r="A10" s="5" t="s">
        <v>3</v>
      </c>
      <c r="B10" s="8">
        <v>0</v>
      </c>
      <c r="C10" s="8">
        <v>0</v>
      </c>
      <c r="D10" s="8">
        <f>SUM(B10:C10)</f>
        <v>0</v>
      </c>
      <c r="E10" s="8">
        <v>1</v>
      </c>
      <c r="F10" s="8">
        <v>4</v>
      </c>
      <c r="G10" s="7">
        <f>SUM(E10:F10)</f>
        <v>5</v>
      </c>
      <c r="H10" s="29">
        <f aca="true" t="shared" si="1" ref="H10:H39">SUM(D10,G10)</f>
        <v>5</v>
      </c>
    </row>
    <row r="11" spans="1:8" ht="12.75" customHeight="1">
      <c r="A11" s="5" t="s">
        <v>50</v>
      </c>
      <c r="B11" s="8">
        <f>10+127</f>
        <v>137</v>
      </c>
      <c r="C11" s="8">
        <f>9+292</f>
        <v>301</v>
      </c>
      <c r="D11" s="8">
        <f aca="true" t="shared" si="2" ref="D11:D42">SUM(B11:C11)</f>
        <v>438</v>
      </c>
      <c r="E11" s="8">
        <f>9+614</f>
        <v>623</v>
      </c>
      <c r="F11" s="8">
        <f>13+813</f>
        <v>826</v>
      </c>
      <c r="G11" s="7">
        <f aca="true" t="shared" si="3" ref="G11:G39">SUM(E11:F11)</f>
        <v>1449</v>
      </c>
      <c r="H11" s="29">
        <f t="shared" si="1"/>
        <v>1887</v>
      </c>
    </row>
    <row r="12" spans="1:8" ht="12.75" customHeight="1">
      <c r="A12" s="5" t="s">
        <v>4</v>
      </c>
      <c r="B12" s="8">
        <v>6</v>
      </c>
      <c r="C12" s="8">
        <v>4</v>
      </c>
      <c r="D12" s="8">
        <f t="shared" si="2"/>
        <v>10</v>
      </c>
      <c r="E12" s="8">
        <v>32</v>
      </c>
      <c r="F12" s="8">
        <v>31</v>
      </c>
      <c r="G12" s="7">
        <f t="shared" si="3"/>
        <v>63</v>
      </c>
      <c r="H12" s="29">
        <f t="shared" si="1"/>
        <v>73</v>
      </c>
    </row>
    <row r="13" spans="1:8" ht="12.75" customHeight="1">
      <c r="A13" s="5" t="s">
        <v>5</v>
      </c>
      <c r="B13" s="8">
        <v>53</v>
      </c>
      <c r="C13" s="8">
        <v>50</v>
      </c>
      <c r="D13" s="8">
        <f t="shared" si="2"/>
        <v>103</v>
      </c>
      <c r="E13" s="8">
        <v>174</v>
      </c>
      <c r="F13" s="8">
        <v>48</v>
      </c>
      <c r="G13" s="7">
        <f t="shared" si="3"/>
        <v>222</v>
      </c>
      <c r="H13" s="29">
        <f t="shared" si="1"/>
        <v>325</v>
      </c>
    </row>
    <row r="14" spans="1:8" ht="12.75" customHeight="1">
      <c r="A14" s="5" t="s">
        <v>6</v>
      </c>
      <c r="B14" s="8">
        <v>12</v>
      </c>
      <c r="C14" s="8">
        <v>17</v>
      </c>
      <c r="D14" s="8">
        <f t="shared" si="2"/>
        <v>29</v>
      </c>
      <c r="E14" s="8">
        <v>95</v>
      </c>
      <c r="F14" s="8">
        <v>36</v>
      </c>
      <c r="G14" s="7">
        <f t="shared" si="3"/>
        <v>131</v>
      </c>
      <c r="H14" s="29">
        <f t="shared" si="1"/>
        <v>160</v>
      </c>
    </row>
    <row r="15" spans="1:8" ht="12.75" customHeight="1">
      <c r="A15" s="5" t="s">
        <v>43</v>
      </c>
      <c r="B15" s="8">
        <v>0</v>
      </c>
      <c r="C15" s="8">
        <v>0</v>
      </c>
      <c r="D15" s="8">
        <f t="shared" si="2"/>
        <v>0</v>
      </c>
      <c r="E15" s="8">
        <v>14</v>
      </c>
      <c r="F15" s="8">
        <v>5</v>
      </c>
      <c r="G15" s="7">
        <f t="shared" si="3"/>
        <v>19</v>
      </c>
      <c r="H15" s="29">
        <f t="shared" si="1"/>
        <v>19</v>
      </c>
    </row>
    <row r="16" spans="1:8" ht="13.5" customHeight="1">
      <c r="A16" s="20" t="s">
        <v>70</v>
      </c>
      <c r="B16" s="8">
        <v>47</v>
      </c>
      <c r="C16" s="8">
        <v>112</v>
      </c>
      <c r="D16" s="8">
        <f t="shared" si="2"/>
        <v>159</v>
      </c>
      <c r="E16" s="8">
        <v>160</v>
      </c>
      <c r="F16" s="8">
        <v>298</v>
      </c>
      <c r="G16" s="7">
        <f t="shared" si="3"/>
        <v>458</v>
      </c>
      <c r="H16" s="29">
        <f t="shared" si="1"/>
        <v>617</v>
      </c>
    </row>
    <row r="17" spans="1:8" ht="12.75" customHeight="1">
      <c r="A17" s="5" t="s">
        <v>7</v>
      </c>
      <c r="B17" s="8">
        <v>4</v>
      </c>
      <c r="C17" s="8">
        <v>13</v>
      </c>
      <c r="D17" s="8">
        <f t="shared" si="2"/>
        <v>17</v>
      </c>
      <c r="E17" s="8">
        <v>33</v>
      </c>
      <c r="F17" s="8">
        <v>53</v>
      </c>
      <c r="G17" s="7">
        <f>SUM(E17:F17)</f>
        <v>86</v>
      </c>
      <c r="H17" s="29">
        <f>SUM(D17,G17)</f>
        <v>103</v>
      </c>
    </row>
    <row r="18" spans="1:8" ht="12.75" customHeight="1">
      <c r="A18" s="5" t="s">
        <v>51</v>
      </c>
      <c r="B18" s="8">
        <v>78</v>
      </c>
      <c r="C18" s="8">
        <f>1+170</f>
        <v>171</v>
      </c>
      <c r="D18" s="8">
        <f t="shared" si="2"/>
        <v>249</v>
      </c>
      <c r="E18" s="8">
        <v>441</v>
      </c>
      <c r="F18" s="8">
        <f>7+688</f>
        <v>695</v>
      </c>
      <c r="G18" s="7">
        <f t="shared" si="3"/>
        <v>1136</v>
      </c>
      <c r="H18" s="29">
        <f t="shared" si="1"/>
        <v>1385</v>
      </c>
    </row>
    <row r="19" spans="1:8" ht="12.75" customHeight="1">
      <c r="A19" s="5" t="s">
        <v>8</v>
      </c>
      <c r="B19" s="8">
        <v>2</v>
      </c>
      <c r="C19" s="8">
        <v>7</v>
      </c>
      <c r="D19" s="8">
        <f t="shared" si="2"/>
        <v>9</v>
      </c>
      <c r="E19" s="8">
        <v>21</v>
      </c>
      <c r="F19" s="8">
        <v>28</v>
      </c>
      <c r="G19" s="7">
        <f t="shared" si="3"/>
        <v>49</v>
      </c>
      <c r="H19" s="29">
        <f t="shared" si="1"/>
        <v>58</v>
      </c>
    </row>
    <row r="20" spans="1:8" ht="12.75" customHeight="1">
      <c r="A20" s="5" t="s">
        <v>9</v>
      </c>
      <c r="B20" s="8">
        <v>382</v>
      </c>
      <c r="C20" s="8">
        <v>607</v>
      </c>
      <c r="D20" s="8">
        <f t="shared" si="2"/>
        <v>989</v>
      </c>
      <c r="E20" s="8">
        <v>1646</v>
      </c>
      <c r="F20" s="8">
        <v>1830</v>
      </c>
      <c r="G20" s="7">
        <f t="shared" si="3"/>
        <v>3476</v>
      </c>
      <c r="H20" s="29">
        <f t="shared" si="1"/>
        <v>4465</v>
      </c>
    </row>
    <row r="21" spans="1:8" ht="12.75" customHeight="1">
      <c r="A21" s="5" t="s">
        <v>10</v>
      </c>
      <c r="B21" s="8">
        <v>18</v>
      </c>
      <c r="C21" s="8">
        <v>35</v>
      </c>
      <c r="D21" s="8">
        <f t="shared" si="2"/>
        <v>53</v>
      </c>
      <c r="E21" s="8">
        <v>69</v>
      </c>
      <c r="F21" s="8">
        <v>75</v>
      </c>
      <c r="G21" s="7">
        <f t="shared" si="3"/>
        <v>144</v>
      </c>
      <c r="H21" s="29">
        <f t="shared" si="1"/>
        <v>197</v>
      </c>
    </row>
    <row r="22" spans="1:8" ht="12.75" customHeight="1">
      <c r="A22" s="5" t="s">
        <v>62</v>
      </c>
      <c r="B22" s="8">
        <v>5</v>
      </c>
      <c r="C22" s="8">
        <v>14</v>
      </c>
      <c r="D22" s="8">
        <f t="shared" si="2"/>
        <v>19</v>
      </c>
      <c r="E22" s="8">
        <v>5</v>
      </c>
      <c r="F22" s="8">
        <v>5</v>
      </c>
      <c r="G22" s="7">
        <f t="shared" si="3"/>
        <v>10</v>
      </c>
      <c r="H22" s="29">
        <f t="shared" si="1"/>
        <v>29</v>
      </c>
    </row>
    <row r="23" spans="1:8" ht="12.75" customHeight="1">
      <c r="A23" s="5" t="s">
        <v>11</v>
      </c>
      <c r="B23" s="8">
        <v>29</v>
      </c>
      <c r="C23" s="8">
        <v>47</v>
      </c>
      <c r="D23" s="8">
        <f t="shared" si="2"/>
        <v>76</v>
      </c>
      <c r="E23" s="8">
        <v>92</v>
      </c>
      <c r="F23" s="8">
        <v>101</v>
      </c>
      <c r="G23" s="7">
        <f t="shared" si="3"/>
        <v>193</v>
      </c>
      <c r="H23" s="29">
        <f t="shared" si="1"/>
        <v>269</v>
      </c>
    </row>
    <row r="24" spans="1:8" ht="12.75" customHeight="1">
      <c r="A24" s="5" t="s">
        <v>12</v>
      </c>
      <c r="B24" s="8">
        <v>4</v>
      </c>
      <c r="C24" s="8">
        <v>2</v>
      </c>
      <c r="D24" s="8">
        <f t="shared" si="2"/>
        <v>6</v>
      </c>
      <c r="E24" s="8">
        <v>21</v>
      </c>
      <c r="F24" s="8">
        <v>16</v>
      </c>
      <c r="G24" s="7">
        <f t="shared" si="3"/>
        <v>37</v>
      </c>
      <c r="H24" s="29">
        <f t="shared" si="1"/>
        <v>43</v>
      </c>
    </row>
    <row r="25" spans="1:8" ht="12.75" customHeight="1">
      <c r="A25" s="5" t="s">
        <v>63</v>
      </c>
      <c r="B25" s="8">
        <f>8+51</f>
        <v>59</v>
      </c>
      <c r="C25" s="8">
        <f>361+434</f>
        <v>795</v>
      </c>
      <c r="D25" s="8">
        <f t="shared" si="2"/>
        <v>854</v>
      </c>
      <c r="E25" s="8">
        <f>1+130</f>
        <v>131</v>
      </c>
      <c r="F25" s="8">
        <f>47+835</f>
        <v>882</v>
      </c>
      <c r="G25" s="7">
        <f t="shared" si="3"/>
        <v>1013</v>
      </c>
      <c r="H25" s="29">
        <f t="shared" si="1"/>
        <v>1867</v>
      </c>
    </row>
    <row r="26" spans="1:8" ht="12.75" customHeight="1">
      <c r="A26" s="5" t="s">
        <v>13</v>
      </c>
      <c r="B26" s="8">
        <v>0</v>
      </c>
      <c r="C26" s="8">
        <v>3</v>
      </c>
      <c r="D26" s="8">
        <f t="shared" si="2"/>
        <v>3</v>
      </c>
      <c r="E26" s="8">
        <v>10</v>
      </c>
      <c r="F26" s="8">
        <v>13</v>
      </c>
      <c r="G26" s="7">
        <f t="shared" si="3"/>
        <v>23</v>
      </c>
      <c r="H26" s="29">
        <f t="shared" si="1"/>
        <v>26</v>
      </c>
    </row>
    <row r="27" spans="1:8" ht="12.75" customHeight="1">
      <c r="A27" s="5" t="s">
        <v>14</v>
      </c>
      <c r="B27" s="8">
        <v>67</v>
      </c>
      <c r="C27" s="8">
        <v>75</v>
      </c>
      <c r="D27" s="8">
        <f t="shared" si="2"/>
        <v>142</v>
      </c>
      <c r="E27" s="8">
        <v>465</v>
      </c>
      <c r="F27" s="8">
        <v>354</v>
      </c>
      <c r="G27" s="7">
        <f t="shared" si="3"/>
        <v>819</v>
      </c>
      <c r="H27" s="29">
        <f t="shared" si="1"/>
        <v>961</v>
      </c>
    </row>
    <row r="28" spans="1:8" ht="12.75" customHeight="1">
      <c r="A28" s="5" t="s">
        <v>15</v>
      </c>
      <c r="B28" s="8">
        <v>23</v>
      </c>
      <c r="C28" s="8">
        <v>5</v>
      </c>
      <c r="D28" s="8">
        <f t="shared" si="2"/>
        <v>28</v>
      </c>
      <c r="E28" s="8">
        <v>85</v>
      </c>
      <c r="F28" s="8">
        <v>9</v>
      </c>
      <c r="G28" s="7">
        <f t="shared" si="3"/>
        <v>94</v>
      </c>
      <c r="H28" s="29">
        <f t="shared" si="1"/>
        <v>122</v>
      </c>
    </row>
    <row r="29" spans="1:8" ht="12.75" customHeight="1">
      <c r="A29" s="5" t="s">
        <v>16</v>
      </c>
      <c r="B29" s="8">
        <v>29</v>
      </c>
      <c r="C29" s="8">
        <v>14</v>
      </c>
      <c r="D29" s="8">
        <f t="shared" si="2"/>
        <v>43</v>
      </c>
      <c r="E29" s="8">
        <v>109</v>
      </c>
      <c r="F29" s="8">
        <v>34</v>
      </c>
      <c r="G29" s="7">
        <f t="shared" si="3"/>
        <v>143</v>
      </c>
      <c r="H29" s="29">
        <f t="shared" si="1"/>
        <v>186</v>
      </c>
    </row>
    <row r="30" spans="1:8" ht="12.75" customHeight="1">
      <c r="A30" s="5" t="s">
        <v>71</v>
      </c>
      <c r="B30" s="8">
        <v>0</v>
      </c>
      <c r="C30" s="8">
        <v>0</v>
      </c>
      <c r="D30" s="8">
        <f t="shared" si="2"/>
        <v>0</v>
      </c>
      <c r="E30" s="8">
        <v>7</v>
      </c>
      <c r="F30" s="8">
        <v>0</v>
      </c>
      <c r="G30" s="7">
        <f t="shared" si="3"/>
        <v>7</v>
      </c>
      <c r="H30" s="29">
        <f t="shared" si="1"/>
        <v>7</v>
      </c>
    </row>
    <row r="31" spans="1:8" ht="12.75" customHeight="1">
      <c r="A31" s="5" t="s">
        <v>49</v>
      </c>
      <c r="B31" s="8">
        <v>7</v>
      </c>
      <c r="C31" s="8">
        <v>7</v>
      </c>
      <c r="D31" s="8">
        <f t="shared" si="2"/>
        <v>14</v>
      </c>
      <c r="E31" s="8">
        <v>34</v>
      </c>
      <c r="F31" s="8">
        <v>7</v>
      </c>
      <c r="G31" s="7">
        <f t="shared" si="3"/>
        <v>41</v>
      </c>
      <c r="H31" s="29">
        <f t="shared" si="1"/>
        <v>55</v>
      </c>
    </row>
    <row r="32" spans="1:8" ht="12.75" customHeight="1">
      <c r="A32" s="5" t="s">
        <v>17</v>
      </c>
      <c r="B32" s="8">
        <v>8</v>
      </c>
      <c r="C32" s="8">
        <v>7</v>
      </c>
      <c r="D32" s="8">
        <f t="shared" si="2"/>
        <v>15</v>
      </c>
      <c r="E32" s="8">
        <v>56</v>
      </c>
      <c r="F32" s="8">
        <v>7</v>
      </c>
      <c r="G32" s="7">
        <f t="shared" si="3"/>
        <v>63</v>
      </c>
      <c r="H32" s="29">
        <f t="shared" si="1"/>
        <v>78</v>
      </c>
    </row>
    <row r="33" spans="1:8" ht="12.75" customHeight="1">
      <c r="A33" s="5" t="s">
        <v>18</v>
      </c>
      <c r="B33" s="8">
        <v>98</v>
      </c>
      <c r="C33" s="8">
        <v>121</v>
      </c>
      <c r="D33" s="8">
        <f t="shared" si="2"/>
        <v>219</v>
      </c>
      <c r="E33" s="8">
        <v>412</v>
      </c>
      <c r="F33" s="8">
        <v>364</v>
      </c>
      <c r="G33" s="7">
        <f t="shared" si="3"/>
        <v>776</v>
      </c>
      <c r="H33" s="29">
        <f t="shared" si="1"/>
        <v>995</v>
      </c>
    </row>
    <row r="34" spans="1:8" ht="12.75" customHeight="1">
      <c r="A34" s="5" t="s">
        <v>19</v>
      </c>
      <c r="B34" s="29">
        <v>14</v>
      </c>
      <c r="C34" s="8">
        <v>131</v>
      </c>
      <c r="D34" s="8">
        <f t="shared" si="2"/>
        <v>145</v>
      </c>
      <c r="E34" s="8">
        <v>44</v>
      </c>
      <c r="F34" s="8">
        <v>287</v>
      </c>
      <c r="G34" s="7">
        <f t="shared" si="3"/>
        <v>331</v>
      </c>
      <c r="H34" s="29">
        <f t="shared" si="1"/>
        <v>476</v>
      </c>
    </row>
    <row r="35" spans="1:8" ht="12.75" customHeight="1">
      <c r="A35" s="5" t="s">
        <v>20</v>
      </c>
      <c r="B35" s="8">
        <v>9</v>
      </c>
      <c r="C35" s="8">
        <v>38</v>
      </c>
      <c r="D35" s="8">
        <f t="shared" si="2"/>
        <v>47</v>
      </c>
      <c r="E35" s="3">
        <v>28</v>
      </c>
      <c r="F35" s="3">
        <v>142</v>
      </c>
      <c r="G35" s="7">
        <f>SUM(E35:F35)</f>
        <v>170</v>
      </c>
      <c r="H35" s="29">
        <f t="shared" si="1"/>
        <v>217</v>
      </c>
    </row>
    <row r="36" spans="1:8" ht="12.75" customHeight="1">
      <c r="A36" s="5" t="s">
        <v>21</v>
      </c>
      <c r="B36" s="8">
        <v>59</v>
      </c>
      <c r="C36" s="8">
        <v>325</v>
      </c>
      <c r="D36" s="8">
        <f t="shared" si="2"/>
        <v>384</v>
      </c>
      <c r="E36" s="8">
        <v>195</v>
      </c>
      <c r="F36" s="8">
        <v>900</v>
      </c>
      <c r="G36" s="7">
        <f t="shared" si="3"/>
        <v>1095</v>
      </c>
      <c r="H36" s="29">
        <f t="shared" si="1"/>
        <v>1479</v>
      </c>
    </row>
    <row r="37" spans="1:8" ht="12.75" customHeight="1">
      <c r="A37" s="5" t="s">
        <v>22</v>
      </c>
      <c r="B37" s="8">
        <v>0</v>
      </c>
      <c r="C37" s="8">
        <v>0</v>
      </c>
      <c r="D37" s="8">
        <f t="shared" si="2"/>
        <v>0</v>
      </c>
      <c r="E37" s="8">
        <v>23</v>
      </c>
      <c r="F37" s="8">
        <v>88</v>
      </c>
      <c r="G37" s="7">
        <f t="shared" si="3"/>
        <v>111</v>
      </c>
      <c r="H37" s="29">
        <f t="shared" si="1"/>
        <v>111</v>
      </c>
    </row>
    <row r="38" spans="1:8" ht="12.75" customHeight="1">
      <c r="A38" s="5" t="s">
        <v>23</v>
      </c>
      <c r="B38" s="8">
        <v>9</v>
      </c>
      <c r="C38" s="8">
        <v>18</v>
      </c>
      <c r="D38" s="8">
        <f t="shared" si="2"/>
        <v>27</v>
      </c>
      <c r="E38" s="8">
        <v>34</v>
      </c>
      <c r="F38" s="8">
        <v>62</v>
      </c>
      <c r="G38" s="7">
        <f t="shared" si="3"/>
        <v>96</v>
      </c>
      <c r="H38" s="29">
        <f t="shared" si="1"/>
        <v>123</v>
      </c>
    </row>
    <row r="39" spans="1:8" ht="12.75" customHeight="1">
      <c r="A39" s="5" t="s">
        <v>24</v>
      </c>
      <c r="B39" s="8">
        <v>5</v>
      </c>
      <c r="C39" s="8">
        <v>56</v>
      </c>
      <c r="D39" s="8">
        <f t="shared" si="2"/>
        <v>61</v>
      </c>
      <c r="E39" s="8">
        <v>17</v>
      </c>
      <c r="F39" s="8">
        <v>183</v>
      </c>
      <c r="G39" s="7">
        <f t="shared" si="3"/>
        <v>200</v>
      </c>
      <c r="H39" s="29">
        <f t="shared" si="1"/>
        <v>261</v>
      </c>
    </row>
    <row r="40" spans="1:8" ht="12.75" customHeight="1">
      <c r="A40" s="7" t="s">
        <v>46</v>
      </c>
      <c r="B40" s="8">
        <f aca="true" t="shared" si="4" ref="B40:H40">SUM(B41:B42)</f>
        <v>13020</v>
      </c>
      <c r="C40" s="8">
        <f t="shared" si="4"/>
        <v>16832</v>
      </c>
      <c r="D40" s="8">
        <f t="shared" si="4"/>
        <v>29852</v>
      </c>
      <c r="E40" s="8">
        <f t="shared" si="4"/>
        <v>24692</v>
      </c>
      <c r="F40" s="8">
        <f t="shared" si="4"/>
        <v>28035</v>
      </c>
      <c r="G40" s="8">
        <f t="shared" si="4"/>
        <v>52727</v>
      </c>
      <c r="H40" s="8">
        <f t="shared" si="4"/>
        <v>82579</v>
      </c>
    </row>
    <row r="41" spans="1:8" ht="12.75" customHeight="1">
      <c r="A41" s="7" t="s">
        <v>1</v>
      </c>
      <c r="B41" s="8">
        <v>11554</v>
      </c>
      <c r="C41" s="8">
        <v>14767</v>
      </c>
      <c r="D41" s="8">
        <f t="shared" si="2"/>
        <v>26321</v>
      </c>
      <c r="E41" s="8">
        <v>21856</v>
      </c>
      <c r="F41" s="8">
        <v>24959</v>
      </c>
      <c r="G41" s="8">
        <f>SUM(E41:F41)</f>
        <v>46815</v>
      </c>
      <c r="H41" s="8">
        <f>SUM(D41,G41)</f>
        <v>73136</v>
      </c>
    </row>
    <row r="42" spans="1:8" ht="12.75" customHeight="1">
      <c r="A42" s="7" t="s">
        <v>2</v>
      </c>
      <c r="B42" s="8">
        <v>1466</v>
      </c>
      <c r="C42" s="8">
        <v>2065</v>
      </c>
      <c r="D42" s="8">
        <f t="shared" si="2"/>
        <v>3531</v>
      </c>
      <c r="E42" s="8">
        <v>2836</v>
      </c>
      <c r="F42" s="8">
        <v>3076</v>
      </c>
      <c r="G42" s="8">
        <f>SUM(E42:F42)</f>
        <v>5912</v>
      </c>
      <c r="H42" s="8">
        <f>SUM(D42,G42)</f>
        <v>9443</v>
      </c>
    </row>
    <row r="43" spans="1:8" ht="12.75" customHeight="1">
      <c r="A43" s="4"/>
      <c r="B43" s="9"/>
      <c r="C43" s="9"/>
      <c r="D43" s="9"/>
      <c r="E43" s="9"/>
      <c r="F43" s="9"/>
      <c r="G43" s="9"/>
      <c r="H43" s="9"/>
    </row>
    <row r="44" spans="1:8" ht="9" customHeight="1">
      <c r="A44" s="5"/>
      <c r="B44" s="7"/>
      <c r="C44" s="7"/>
      <c r="D44" s="7"/>
      <c r="E44" s="7"/>
      <c r="F44" s="7"/>
      <c r="G44" s="7"/>
      <c r="H44" s="7"/>
    </row>
    <row r="45" spans="1:8" ht="12.75" customHeight="1">
      <c r="A45" s="30" t="s">
        <v>25</v>
      </c>
      <c r="B45" s="31">
        <f aca="true" t="shared" si="5" ref="B45:H45">SUM(B9,B40)</f>
        <v>14184</v>
      </c>
      <c r="C45" s="31">
        <f t="shared" si="5"/>
        <v>19807</v>
      </c>
      <c r="D45" s="31">
        <f t="shared" si="5"/>
        <v>33991</v>
      </c>
      <c r="E45" s="31">
        <f t="shared" si="5"/>
        <v>29769</v>
      </c>
      <c r="F45" s="31">
        <f t="shared" si="5"/>
        <v>35418</v>
      </c>
      <c r="G45" s="31">
        <f t="shared" si="5"/>
        <v>65187</v>
      </c>
      <c r="H45" s="31">
        <f t="shared" si="5"/>
        <v>99178</v>
      </c>
    </row>
    <row r="46" spans="1:8" ht="9" customHeight="1">
      <c r="A46" s="4"/>
      <c r="B46" s="18"/>
      <c r="C46" s="18"/>
      <c r="D46" s="18"/>
      <c r="E46" s="18"/>
      <c r="F46" s="18"/>
      <c r="G46" s="18"/>
      <c r="H46" s="18"/>
    </row>
    <row r="47" spans="2:8" ht="11.25" customHeight="1">
      <c r="B47" s="5"/>
      <c r="C47" s="5"/>
      <c r="D47" s="5"/>
      <c r="E47" s="5"/>
      <c r="F47" s="17"/>
      <c r="G47" s="17"/>
      <c r="H47" s="17"/>
    </row>
    <row r="48" spans="1:8" ht="11.25" customHeight="1">
      <c r="A48" s="22" t="s">
        <v>60</v>
      </c>
      <c r="B48" s="5"/>
      <c r="C48" s="5"/>
      <c r="D48" s="5"/>
      <c r="E48" s="5"/>
      <c r="F48" s="17"/>
      <c r="G48" s="17"/>
      <c r="H48" s="17"/>
    </row>
    <row r="49" spans="2:8" ht="11.25" customHeight="1">
      <c r="B49" s="5"/>
      <c r="C49" s="5"/>
      <c r="D49" s="5"/>
      <c r="E49" s="5"/>
      <c r="F49" s="17"/>
      <c r="G49" s="17"/>
      <c r="H49" s="17"/>
    </row>
    <row r="50" spans="1:8" ht="11.25" customHeight="1">
      <c r="A50" s="10" t="s">
        <v>32</v>
      </c>
      <c r="B50" s="10"/>
      <c r="C50" s="10"/>
      <c r="D50" s="10"/>
      <c r="E50" s="10"/>
      <c r="F50" s="17"/>
      <c r="G50" s="17"/>
      <c r="H50" s="17"/>
    </row>
    <row r="51" spans="2:8" ht="12.75" customHeight="1">
      <c r="B51" s="10"/>
      <c r="C51" s="10"/>
      <c r="D51" s="10"/>
      <c r="E51" s="10"/>
      <c r="F51" s="17"/>
      <c r="G51" s="17"/>
      <c r="H51" s="17"/>
    </row>
    <row r="52" ht="12.75" customHeight="1"/>
    <row r="53" ht="12.75" customHeight="1"/>
    <row r="54" ht="12.75" customHeight="1"/>
    <row r="55" spans="2:5" ht="12.75" customHeight="1">
      <c r="B55" s="10"/>
      <c r="C55" s="10"/>
      <c r="D55" s="10"/>
      <c r="E55" s="10"/>
    </row>
    <row r="56" spans="2:5" ht="12.75" customHeight="1">
      <c r="B56" s="10"/>
      <c r="C56" s="10"/>
      <c r="D56" s="10"/>
      <c r="E56" s="10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3">
    <mergeCell ref="B5:D5"/>
    <mergeCell ref="E5:G5"/>
    <mergeCell ref="A2:H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oem</cp:lastModifiedBy>
  <cp:lastPrinted>2004-11-09T18:53:11Z</cp:lastPrinted>
  <dcterms:created xsi:type="dcterms:W3CDTF">1997-06-12T20:35:02Z</dcterms:created>
  <dcterms:modified xsi:type="dcterms:W3CDTF">2006-01-14T00:03:36Z</dcterms:modified>
  <cp:category/>
  <cp:version/>
  <cp:contentType/>
  <cp:contentStatus/>
</cp:coreProperties>
</file>