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80" windowWidth="15330" windowHeight="2895" tabRatio="598" activeTab="0"/>
  </bookViews>
  <sheets>
    <sheet name="posg_total" sheetId="1" r:id="rId1"/>
    <sheet name="mae_doct" sheetId="2" r:id="rId2"/>
    <sheet name="espec" sheetId="3" r:id="rId3"/>
  </sheets>
  <externalReferences>
    <externalReference r:id="rId6"/>
    <externalReference r:id="rId7"/>
  </externalReferences>
  <definedNames>
    <definedName name="DATABASE" localSheetId="2">'espec'!$A$9:$L$103</definedName>
    <definedName name="DATABASE" localSheetId="1">'mae_doct'!$A$9:$M$188</definedName>
    <definedName name="Consulta2">#REF!</definedName>
    <definedName name="ok">'[2]9119B'!$A$1:$L$312</definedName>
    <definedName name="pobesc01_02">'[1]orden descend'!$A$1:$B$69</definedName>
    <definedName name="pobescsumada" localSheetId="0">#REF!</definedName>
    <definedName name="pobescsumada">#REF!</definedName>
    <definedName name="_xlnm.Print_Titles" localSheetId="2">'espec'!$1:$9</definedName>
    <definedName name="_xlnm.Print_Titles" localSheetId="1">'mae_doct'!$1:$9</definedName>
    <definedName name="_xlnm.Print_Titles" localSheetId="0">'posg_total'!$2:$8</definedName>
  </definedNames>
  <calcPr fullCalcOnLoad="1"/>
</workbook>
</file>

<file path=xl/sharedStrings.xml><?xml version="1.0" encoding="utf-8"?>
<sst xmlns="http://schemas.openxmlformats.org/spreadsheetml/2006/main" count="274" uniqueCount="232">
  <si>
    <t>Primer Ingreso</t>
  </si>
  <si>
    <t>Reingreso</t>
  </si>
  <si>
    <t>Población</t>
  </si>
  <si>
    <t>Hombres</t>
  </si>
  <si>
    <t>Mujeres</t>
  </si>
  <si>
    <t>Total</t>
  </si>
  <si>
    <t>T O T A L</t>
  </si>
  <si>
    <t>FUENTE: Dirección General de Administración Escolar, UNAM.</t>
  </si>
  <si>
    <t>Maestría y Doctorado en Ciencias (Astronomía)</t>
  </si>
  <si>
    <t>Maestría en Ciencias (Astronomía)</t>
  </si>
  <si>
    <t>Doctorado en Ciencias (Astronomía)</t>
  </si>
  <si>
    <t>Posgrado en Ciencias Físicas</t>
  </si>
  <si>
    <t>Maestría en Ciencias (Física)</t>
  </si>
  <si>
    <t>Doctorado en Ciencias (Física)</t>
  </si>
  <si>
    <t>Posgrado en Ciencias de la Tierra</t>
  </si>
  <si>
    <t>Maestría en Ciencias de la Tierra</t>
  </si>
  <si>
    <t>Doctorado en Ciencias de la Tierra</t>
  </si>
  <si>
    <t>Maestría en Ciencias Matemáticas</t>
  </si>
  <si>
    <t>Doctorado en Ciencias Matemáticas</t>
  </si>
  <si>
    <t>Área / Programa</t>
  </si>
  <si>
    <t>CIENCIAS FÍSICO MATEMÁTICAS E INGENIERÍAS</t>
  </si>
  <si>
    <t>Maestría y Doctorado en Ingeniería</t>
  </si>
  <si>
    <t>CIENCIAS BIOLÓGICAS Y DE LA SALUD</t>
  </si>
  <si>
    <t>Maestría en Ciencias Bioquímicas</t>
  </si>
  <si>
    <t>Doctorado en Ciencias Bioquímicas</t>
  </si>
  <si>
    <t>Doctorado en Ciencias Biomédicas</t>
  </si>
  <si>
    <t>Maestría en Ciencias (Neurobiología)</t>
  </si>
  <si>
    <t>Maestría en Ciencias Químicas</t>
  </si>
  <si>
    <t>Doctorado en Ciencias Químicas</t>
  </si>
  <si>
    <t>Maestría en Ciencias de la Salud</t>
  </si>
  <si>
    <t>Maestría en Ciencias Odontológicas</t>
  </si>
  <si>
    <t>Doctorado en Ciencias de la Salud</t>
  </si>
  <si>
    <t>Doctorado en Ciencias Odontológicas</t>
  </si>
  <si>
    <t>Maestría en Ciencias de la Producción y de la Salud Animal</t>
  </si>
  <si>
    <t>Doctorado en Ciencias de la Producción y de la Salud Animal</t>
  </si>
  <si>
    <t>Maestría en Ciencias del Mar y Limnología</t>
  </si>
  <si>
    <t>Doctorado en Ciencias del Mar y Limnología</t>
  </si>
  <si>
    <t>Doctorado en Ciencias Biológicas</t>
  </si>
  <si>
    <t>Maestría y Doctorado en Ciencias Bioquímicas</t>
  </si>
  <si>
    <t>Maestría y Doctorado en Ciencias Químicas</t>
  </si>
  <si>
    <t>Maestría en Ciencias Médicas</t>
  </si>
  <si>
    <t>Doctorado en Ciencias Médicas</t>
  </si>
  <si>
    <t>Maestría y Doctorado en Ciencias de la Producción y</t>
  </si>
  <si>
    <t>de la Salud Animal</t>
  </si>
  <si>
    <t>Posgrado en Ciencias del Mar y Limnología</t>
  </si>
  <si>
    <t>Posgrado en Ciencias Biológicas</t>
  </si>
  <si>
    <t>Maestría en Ciencias Biológicas</t>
  </si>
  <si>
    <t>CIENCIAS SOCIALES</t>
  </si>
  <si>
    <t>Maestría en Antropología</t>
  </si>
  <si>
    <t>Doctorado en Antropología</t>
  </si>
  <si>
    <t>Posgrado en Antropología</t>
  </si>
  <si>
    <t>Maestría en Finanzas</t>
  </si>
  <si>
    <t>Maestría en Auditoría</t>
  </si>
  <si>
    <t>Posgrado en Ciencias de la Administración</t>
  </si>
  <si>
    <t>Maestría en Administración</t>
  </si>
  <si>
    <t>Doctorado en Ciencias de la Administración</t>
  </si>
  <si>
    <t>Maestría en Psicología</t>
  </si>
  <si>
    <t>Doctorado en Psicología</t>
  </si>
  <si>
    <t>Maestría y Doctorado en Psicología</t>
  </si>
  <si>
    <t>Maestría en Derecho</t>
  </si>
  <si>
    <t>Maestría en Política Criminal</t>
  </si>
  <si>
    <t>Doctorado en Derecho</t>
  </si>
  <si>
    <t>Posgrado en Derecho</t>
  </si>
  <si>
    <t>Maestría en Estudios Políticos y Sociales</t>
  </si>
  <si>
    <t>Maestría en Gobierno y Asuntos Públicos</t>
  </si>
  <si>
    <t>Maestría en Estudios en Relaciones Internacionales</t>
  </si>
  <si>
    <t>Doctorado en Ciencias Políticas y Sociales</t>
  </si>
  <si>
    <t>Posgrado en Ciencias Políticas y Sociales</t>
  </si>
  <si>
    <t>Maestría en Economía</t>
  </si>
  <si>
    <t>Doctorado en Economía</t>
  </si>
  <si>
    <t>Maestría en Estudios Latinoamericanos</t>
  </si>
  <si>
    <t>Doctorado en Estudios Latinoamericanos</t>
  </si>
  <si>
    <t>Posgrado en Estudios Latinoamericanos</t>
  </si>
  <si>
    <t>Maestría en Geografía</t>
  </si>
  <si>
    <t>Doctorado en Geografía</t>
  </si>
  <si>
    <t>Posgrado en Geografía</t>
  </si>
  <si>
    <t>Maestría y Doctorado en Filosofía de la Ciencia</t>
  </si>
  <si>
    <t>HUMANIDADES Y ARTES</t>
  </si>
  <si>
    <t>Maestría en Filosofía de la Ciencia</t>
  </si>
  <si>
    <t>Doctorado en Filosofía de la Ciencia</t>
  </si>
  <si>
    <t>Maestría y Doctorado en Estudios Mesoamericanos</t>
  </si>
  <si>
    <t>Maestría en Estudios Mesoamericanos</t>
  </si>
  <si>
    <t>Doctorado en Estudios Mesoamericanos</t>
  </si>
  <si>
    <t>Maestría y Doctorado en Bibliotecología y Estudios de la Información</t>
  </si>
  <si>
    <t>Maestría en Bibliotecología y Estudios de la Información</t>
  </si>
  <si>
    <t>Doctorado en Bibliotecología y Estudios de la Información</t>
  </si>
  <si>
    <t>Maestría y Doctorado en Historia del Arte</t>
  </si>
  <si>
    <t>Maestría en Historia del Arte</t>
  </si>
  <si>
    <t>Doctorado en Historia del Arte</t>
  </si>
  <si>
    <t>Maestría y Doctorado en Historia</t>
  </si>
  <si>
    <t>Maestría en Historia</t>
  </si>
  <si>
    <t>Doctorado en Historia</t>
  </si>
  <si>
    <t>Maestría y Doctorado en Lingüística</t>
  </si>
  <si>
    <t>Maestría en Lingüística Hispánica</t>
  </si>
  <si>
    <t>Maestría en Lingüística Aplicada</t>
  </si>
  <si>
    <t>Doctorado en Lingüística</t>
  </si>
  <si>
    <t>Maestría y Doctorado en Arquitectura</t>
  </si>
  <si>
    <t>Maestría en Arquitectura</t>
  </si>
  <si>
    <t>Doctorado en Arquitectura</t>
  </si>
  <si>
    <t>Maestría y Doctorado en Letras</t>
  </si>
  <si>
    <t>Maestría en Letras</t>
  </si>
  <si>
    <t>Doctorado en Letras</t>
  </si>
  <si>
    <t>Maestría y Doctorado en Filosofía</t>
  </si>
  <si>
    <t>Maestría en Filosofía</t>
  </si>
  <si>
    <t>Doctorado en Filosofía</t>
  </si>
  <si>
    <t>Maestría en Artes Visuales</t>
  </si>
  <si>
    <t>Maestría y Doctorado en Pedagogía</t>
  </si>
  <si>
    <t>Maestría en Pedagogía</t>
  </si>
  <si>
    <t>Doctorado en Pedagogía</t>
  </si>
  <si>
    <t>Maestría y Doctorado en Urbanismo</t>
  </si>
  <si>
    <t>Maestría en Urbanismo</t>
  </si>
  <si>
    <t>Doctorado en Urbanismo</t>
  </si>
  <si>
    <t>Maestría en Diseño Industrial</t>
  </si>
  <si>
    <t>Posgrado en Ciencia e Ingeniería de la Computación</t>
  </si>
  <si>
    <t>Dependencia / Programa</t>
  </si>
  <si>
    <t>Facultad de Arquitectura</t>
  </si>
  <si>
    <t>Cubiertas Ligeras</t>
  </si>
  <si>
    <t>Valuación Inmobiliaria</t>
  </si>
  <si>
    <t>Vivienda</t>
  </si>
  <si>
    <t>Facultad de Ciencias</t>
  </si>
  <si>
    <t>Microscopía Electrónica Aplicada a las Ciencias Biológicas</t>
  </si>
  <si>
    <t>Facultad de Contaduría y Administración</t>
  </si>
  <si>
    <t>Alta Dirección</t>
  </si>
  <si>
    <t>Dirección de Recursos Humanos</t>
  </si>
  <si>
    <t>Fiscal</t>
  </si>
  <si>
    <t>Mercadotecnia</t>
  </si>
  <si>
    <t>Facultad de Derecho</t>
  </si>
  <si>
    <t>Comercio Exterior</t>
  </si>
  <si>
    <t>Derecho Civil</t>
  </si>
  <si>
    <t>Derecho Empresarial</t>
  </si>
  <si>
    <t>Derecho Financiero</t>
  </si>
  <si>
    <t>Derecho Fiscal</t>
  </si>
  <si>
    <t>Derecho Penal</t>
  </si>
  <si>
    <t>Derecho Social</t>
  </si>
  <si>
    <t>Escuela Nacional de Enfermería y Obstetricia</t>
  </si>
  <si>
    <t>Enfermería</t>
  </si>
  <si>
    <t>Facultad de Medicina</t>
  </si>
  <si>
    <t>Medicina</t>
  </si>
  <si>
    <t>Medicina y Cirugía Veterinaria</t>
  </si>
  <si>
    <t>Diagnóstico Veterinario</t>
  </si>
  <si>
    <t>Facultad de Odontología</t>
  </si>
  <si>
    <t>Odontología</t>
  </si>
  <si>
    <t>Facultad de Química</t>
  </si>
  <si>
    <t>Bioquímica Clínica</t>
  </si>
  <si>
    <t>Escuela Nacional de Trabajo Social</t>
  </si>
  <si>
    <t>Control de Calidad</t>
  </si>
  <si>
    <t>Costos de la Construcción</t>
  </si>
  <si>
    <t>Geotecnia</t>
  </si>
  <si>
    <t>Instituciones Administrativas de Finanzas Públicas</t>
  </si>
  <si>
    <t>Puentes</t>
  </si>
  <si>
    <t>Facultad de Estudios Superiores Iztacala</t>
  </si>
  <si>
    <t>Endoperiodontología</t>
  </si>
  <si>
    <t>Ortodoncia</t>
  </si>
  <si>
    <t>Facultad de Estudios Superiores Zaragoza</t>
  </si>
  <si>
    <t>Desarrollo Farmacéutico</t>
  </si>
  <si>
    <t>Estomatología en Atención Primaria</t>
  </si>
  <si>
    <t>Procesos Farmacéuticos</t>
  </si>
  <si>
    <t>Salud en el Trabajo y su Impacto Ambiental</t>
  </si>
  <si>
    <t>Instituto de Investigaciones en Matemáticas Aplicadas y en Sistemas</t>
  </si>
  <si>
    <t>Estadística Aplicada</t>
  </si>
  <si>
    <t xml:space="preserve">  Población</t>
  </si>
  <si>
    <t xml:space="preserve">  Total</t>
  </si>
  <si>
    <t>Maestría</t>
  </si>
  <si>
    <t>Doctorado</t>
  </si>
  <si>
    <r>
      <t>Especialización</t>
    </r>
    <r>
      <rPr>
        <vertAlign val="superscript"/>
        <sz val="10"/>
        <rFont val="Arial"/>
        <family val="2"/>
      </rPr>
      <t>a</t>
    </r>
  </si>
  <si>
    <t>Posgrado en Economía</t>
  </si>
  <si>
    <t>Maestría y Doctorado en Ciencias Matemáticas</t>
  </si>
  <si>
    <t>Maestría en Ingeniería</t>
  </si>
  <si>
    <t>Doctorado en Ingeniería</t>
  </si>
  <si>
    <t>Facultad de Filosofía y Letras</t>
  </si>
  <si>
    <t>Historia del Arte</t>
  </si>
  <si>
    <t xml:space="preserve">Trabajo Social en Modelos de Intervención con Jóvenes </t>
  </si>
  <si>
    <t>Trabajo Social en Modelos de Intervención con Mujeres</t>
  </si>
  <si>
    <t>Trabajo Social en Modelos de Intervención con Adultos Mayores</t>
  </si>
  <si>
    <t>Derecho Administrativo</t>
  </si>
  <si>
    <t>Derecho de la Propiedad Intelectual</t>
  </si>
  <si>
    <t>Derecho Electoral</t>
  </si>
  <si>
    <t>Derecho Internacional Público</t>
  </si>
  <si>
    <t>Derecho Internacional Privado</t>
  </si>
  <si>
    <t>Maestría en Enfermería</t>
  </si>
  <si>
    <t>Maestría en Comunicación</t>
  </si>
  <si>
    <t>POSGRADO</t>
  </si>
  <si>
    <t>PROGRAMAS DE MAESTRÍA Y DOCTORADO</t>
  </si>
  <si>
    <t xml:space="preserve">ESPECIALIZACIONES </t>
  </si>
  <si>
    <t>Maestría en Ingeniería (Energía)</t>
  </si>
  <si>
    <t>Maestría en Ingeniería (Ingeniería Civil)</t>
  </si>
  <si>
    <t>Maestría en Ingeniería (Ingeniería Ambiental)</t>
  </si>
  <si>
    <t>Maestría en Ingeniería (Ingeniería Mecánica)</t>
  </si>
  <si>
    <t>Maestría en Ingeniería (Ingeniería Eléctrica)</t>
  </si>
  <si>
    <t>Maestría en Ingeniería (Ingeniería Petrolera y Gas Natural)</t>
  </si>
  <si>
    <t>Maestría en Ingeniería (Ingeniería Sistemas)</t>
  </si>
  <si>
    <t>Doctorado en Ingeniería (Energía)</t>
  </si>
  <si>
    <t>Doctorado en Ingeniería (Ingeniería Ambiental)</t>
  </si>
  <si>
    <t>Doctorado en Ingeniería (Ingeniería Civil)</t>
  </si>
  <si>
    <t>Doctorado en Ingeniería (Ingeniería Eléctrica)</t>
  </si>
  <si>
    <t>Doctorado en Ingeniería (Ingeniería Mecánica)</t>
  </si>
  <si>
    <t>Doctorado en Ingeniería (Ingeniería Petrolera y Gas Natural)</t>
  </si>
  <si>
    <t>Doctorado en Ingeniería (Ingeniería Sistemas)</t>
  </si>
  <si>
    <t>Maestría en Ciencia e Ingeniería de Materiales</t>
  </si>
  <si>
    <t>Doctorado en Ciencia e Ingeniería de Materiales</t>
  </si>
  <si>
    <t>Posgrado en Ciencia e Ingeniería de Materiales</t>
  </si>
  <si>
    <t>Auditoría</t>
  </si>
  <si>
    <t>Derecho de la Administración y Procuración de Justicia</t>
  </si>
  <si>
    <t>Derecho Constitucional</t>
  </si>
  <si>
    <t>Facultad de Ingeniería</t>
  </si>
  <si>
    <t>Perforación de Pozos Petroleros</t>
  </si>
  <si>
    <t>Estomatología del Niño y el Adolescente</t>
  </si>
  <si>
    <t>Maestría en Ciencias (Física Médica)</t>
  </si>
  <si>
    <t>Maestría en Docencia para la Educación Media Superior</t>
  </si>
  <si>
    <t xml:space="preserve">Maestría y Doctorado en Ciencias Médicas, Odontológicas y </t>
  </si>
  <si>
    <t>de la Salud</t>
  </si>
  <si>
    <t>Facultad de Estudios Superiores Acatlán</t>
  </si>
  <si>
    <t>CIENCIAS SOCIALES (continuación)</t>
  </si>
  <si>
    <t>HUMANIDADES Y ARTES (continuación)</t>
  </si>
  <si>
    <t>2004-2005</t>
  </si>
  <si>
    <t>Estratigrafía</t>
  </si>
  <si>
    <t>Interpretación Sísmica</t>
  </si>
  <si>
    <t>Producción Animal</t>
  </si>
  <si>
    <t>Facultad de Estudios Superiores Cuautitlán</t>
  </si>
  <si>
    <t>Producción de Ovinos y Caprinos</t>
  </si>
  <si>
    <t>Maestría en Ciencia e Ingeniería de la Computación</t>
  </si>
  <si>
    <t>Doctorado en Ciencia e Ingeniería de la Computación</t>
  </si>
  <si>
    <t>Maestría en Trabajo Social</t>
  </si>
  <si>
    <t>Maestría en Música</t>
  </si>
  <si>
    <t>Maestría y Doctorado en Música</t>
  </si>
  <si>
    <t>Doctorado en Música</t>
  </si>
  <si>
    <r>
      <t>a</t>
    </r>
    <r>
      <rPr>
        <sz val="8"/>
        <rFont val="Arial"/>
        <family val="2"/>
      </rPr>
      <t xml:space="preserve"> Incluye el Sistema de Universidad Abierta.</t>
    </r>
  </si>
  <si>
    <r>
      <t>a</t>
    </r>
    <r>
      <rPr>
        <sz val="8"/>
        <rFont val="Arial"/>
        <family val="2"/>
      </rPr>
      <t xml:space="preserve"> Las cifras de población corresponden al Sistema Escolarizado. Las del Sistema de Universidad Abierta se reportan en la tabla correspondiente.</t>
    </r>
  </si>
  <si>
    <t>Facultad de Estudios Superiores Aragón</t>
  </si>
  <si>
    <r>
      <t>Facultad de Medicina Veterinaria y Zootecnia</t>
    </r>
    <r>
      <rPr>
        <vertAlign val="superscript"/>
        <sz val="10"/>
        <rFont val="Arial"/>
        <family val="2"/>
      </rPr>
      <t>a</t>
    </r>
  </si>
  <si>
    <t>UNAM</t>
  </si>
  <si>
    <t>Maestría en Estudios México-Estados Unidos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</si>
</sst>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  <numFmt numFmtId="172" formatCode="0.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8" fillId="0" borderId="0" xfId="23" applyNumberFormat="1" applyFont="1" applyAlignment="1">
      <alignment horizontal="centerContinuous"/>
      <protection/>
    </xf>
    <xf numFmtId="3" fontId="7" fillId="0" borderId="0" xfId="23" applyNumberFormat="1" applyFont="1" applyAlignment="1">
      <alignment horizontal="centerContinuous"/>
      <protection/>
    </xf>
    <xf numFmtId="3" fontId="7" fillId="0" borderId="0" xfId="23" applyNumberFormat="1" applyFont="1" applyAlignment="1">
      <alignment/>
      <protection/>
    </xf>
    <xf numFmtId="3" fontId="7" fillId="0" borderId="0" xfId="23" applyNumberFormat="1" applyFont="1">
      <alignment/>
      <protection/>
    </xf>
    <xf numFmtId="3" fontId="8" fillId="0" borderId="0" xfId="24" applyNumberFormat="1" applyFont="1" applyAlignment="1">
      <alignment horizontal="centerContinuous"/>
      <protection/>
    </xf>
    <xf numFmtId="3" fontId="8" fillId="0" borderId="1" xfId="23" applyNumberFormat="1" applyFont="1" applyBorder="1">
      <alignment/>
      <protection/>
    </xf>
    <xf numFmtId="3" fontId="7" fillId="0" borderId="1" xfId="23" applyNumberFormat="1" applyFont="1" applyBorder="1">
      <alignment/>
      <protection/>
    </xf>
    <xf numFmtId="3" fontId="9" fillId="0" borderId="0" xfId="23" applyNumberFormat="1" applyFont="1" applyAlignment="1">
      <alignment horizontal="centerContinuous"/>
      <protection/>
    </xf>
    <xf numFmtId="3" fontId="9" fillId="0" borderId="0" xfId="23" applyNumberFormat="1" applyFont="1" applyAlignment="1">
      <alignment horizontal="left"/>
      <protection/>
    </xf>
    <xf numFmtId="3" fontId="9" fillId="0" borderId="0" xfId="23" applyNumberFormat="1" applyFont="1" applyAlignment="1">
      <alignment horizontal="right"/>
      <protection/>
    </xf>
    <xf numFmtId="3" fontId="7" fillId="0" borderId="0" xfId="23" applyNumberFormat="1" applyFont="1" applyAlignment="1">
      <alignment horizontal="left"/>
      <protection/>
    </xf>
    <xf numFmtId="3" fontId="7" fillId="0" borderId="2" xfId="23" applyNumberFormat="1" applyFont="1" applyBorder="1">
      <alignment/>
      <protection/>
    </xf>
    <xf numFmtId="0" fontId="7" fillId="0" borderId="0" xfId="23" applyFont="1">
      <alignment/>
      <protection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7" fillId="0" borderId="0" xfId="23" applyNumberFormat="1" applyFont="1">
      <alignment/>
      <protection/>
    </xf>
    <xf numFmtId="3" fontId="7" fillId="0" borderId="0" xfId="23" applyNumberFormat="1" applyFont="1" applyAlignment="1" quotePrefix="1">
      <alignment horizontal="left"/>
      <protection/>
    </xf>
    <xf numFmtId="3" fontId="7" fillId="0" borderId="0" xfId="23" applyNumberFormat="1" applyFont="1" applyBorder="1">
      <alignment/>
      <protection/>
    </xf>
    <xf numFmtId="3" fontId="9" fillId="0" borderId="0" xfId="23" applyNumberFormat="1" applyFont="1">
      <alignment/>
      <protection/>
    </xf>
    <xf numFmtId="0" fontId="7" fillId="0" borderId="0" xfId="22" applyNumberFormat="1" applyFont="1" quotePrefix="1">
      <alignment/>
      <protection/>
    </xf>
    <xf numFmtId="3" fontId="7" fillId="0" borderId="0" xfId="22" applyNumberFormat="1" applyFont="1" quotePrefix="1">
      <alignment/>
      <protection/>
    </xf>
    <xf numFmtId="3" fontId="8" fillId="0" borderId="0" xfId="23" applyNumberFormat="1" applyFont="1">
      <alignment/>
      <protection/>
    </xf>
    <xf numFmtId="1" fontId="8" fillId="0" borderId="0" xfId="23" applyNumberFormat="1" applyFont="1">
      <alignment/>
      <protection/>
    </xf>
    <xf numFmtId="3" fontId="8" fillId="0" borderId="0" xfId="22" applyNumberFormat="1" applyFont="1" quotePrefix="1">
      <alignment/>
      <protection/>
    </xf>
    <xf numFmtId="0" fontId="8" fillId="0" borderId="0" xfId="22" applyNumberFormat="1" applyFont="1" quotePrefix="1">
      <alignment/>
      <protection/>
    </xf>
    <xf numFmtId="3" fontId="8" fillId="0" borderId="0" xfId="0" applyNumberFormat="1" applyFont="1" applyAlignment="1">
      <alignment/>
    </xf>
    <xf numFmtId="0" fontId="8" fillId="0" borderId="0" xfId="22" applyNumberFormat="1" applyFont="1">
      <alignment/>
      <protection/>
    </xf>
    <xf numFmtId="0" fontId="10" fillId="0" borderId="0" xfId="22" applyNumberFormat="1" applyFont="1" quotePrefix="1">
      <alignment/>
      <protection/>
    </xf>
    <xf numFmtId="3" fontId="10" fillId="0" borderId="0" xfId="23" applyNumberFormat="1" applyFont="1">
      <alignment/>
      <protection/>
    </xf>
    <xf numFmtId="1" fontId="7" fillId="0" borderId="0" xfId="24" applyNumberFormat="1" applyFont="1" applyBorder="1">
      <alignment/>
      <protection/>
    </xf>
    <xf numFmtId="3" fontId="7" fillId="0" borderId="0" xfId="24" applyNumberFormat="1" applyFont="1" applyBorder="1">
      <alignment/>
      <protection/>
    </xf>
    <xf numFmtId="0" fontId="7" fillId="0" borderId="0" xfId="24" applyFont="1" applyBorder="1">
      <alignment/>
      <protection/>
    </xf>
    <xf numFmtId="3" fontId="7" fillId="0" borderId="0" xfId="24" applyNumberFormat="1" applyFont="1">
      <alignment/>
      <protection/>
    </xf>
    <xf numFmtId="3" fontId="7" fillId="0" borderId="0" xfId="25" applyNumberFormat="1" applyFont="1">
      <alignment/>
      <protection/>
    </xf>
    <xf numFmtId="1" fontId="7" fillId="0" borderId="0" xfId="25" applyNumberFormat="1" applyFont="1">
      <alignment/>
      <protection/>
    </xf>
    <xf numFmtId="0" fontId="8" fillId="0" borderId="0" xfId="24" applyFont="1" applyAlignment="1">
      <alignment horizontal="centerContinuous"/>
      <protection/>
    </xf>
    <xf numFmtId="0" fontId="7" fillId="0" borderId="0" xfId="24" applyFont="1">
      <alignment/>
      <protection/>
    </xf>
    <xf numFmtId="3" fontId="8" fillId="0" borderId="0" xfId="24" applyNumberFormat="1" applyFont="1" applyAlignment="1">
      <alignment horizontal="center"/>
      <protection/>
    </xf>
    <xf numFmtId="0" fontId="7" fillId="0" borderId="1" xfId="24" applyFont="1" applyBorder="1">
      <alignment/>
      <protection/>
    </xf>
    <xf numFmtId="0" fontId="9" fillId="0" borderId="0" xfId="24" applyFont="1" applyAlignment="1">
      <alignment horizontal="centerContinuous"/>
      <protection/>
    </xf>
    <xf numFmtId="0" fontId="9" fillId="0" borderId="0" xfId="24" applyFont="1">
      <alignment/>
      <protection/>
    </xf>
    <xf numFmtId="0" fontId="7" fillId="0" borderId="0" xfId="24" applyFont="1" applyAlignment="1">
      <alignment horizontal="centerContinuous"/>
      <protection/>
    </xf>
    <xf numFmtId="0" fontId="9" fillId="0" borderId="0" xfId="24" applyFont="1" applyAlignment="1">
      <alignment horizontal="right"/>
      <protection/>
    </xf>
    <xf numFmtId="0" fontId="9" fillId="0" borderId="0" xfId="24" applyFont="1" applyAlignment="1" quotePrefix="1">
      <alignment horizontal="right"/>
      <protection/>
    </xf>
    <xf numFmtId="0" fontId="9" fillId="0" borderId="0" xfId="24" applyFont="1" applyAlignment="1">
      <alignment/>
      <protection/>
    </xf>
    <xf numFmtId="0" fontId="7" fillId="0" borderId="2" xfId="24" applyFont="1" applyBorder="1">
      <alignment/>
      <protection/>
    </xf>
    <xf numFmtId="0" fontId="9" fillId="0" borderId="2" xfId="24" applyFont="1" applyBorder="1">
      <alignment/>
      <protection/>
    </xf>
    <xf numFmtId="3" fontId="7" fillId="0" borderId="2" xfId="24" applyNumberFormat="1" applyFont="1" applyBorder="1">
      <alignment/>
      <protection/>
    </xf>
    <xf numFmtId="0" fontId="12" fillId="0" borderId="0" xfId="24" applyFont="1">
      <alignment/>
      <protection/>
    </xf>
    <xf numFmtId="3" fontId="8" fillId="0" borderId="0" xfId="23" applyNumberFormat="1" applyFont="1" applyFill="1">
      <alignment/>
      <protection/>
    </xf>
    <xf numFmtId="0" fontId="8" fillId="0" borderId="0" xfId="22" applyNumberFormat="1" applyFont="1" applyFill="1" quotePrefix="1">
      <alignment/>
      <protection/>
    </xf>
    <xf numFmtId="0" fontId="8" fillId="0" borderId="0" xfId="22" applyNumberFormat="1" applyFont="1" applyFill="1">
      <alignment/>
      <protection/>
    </xf>
    <xf numFmtId="3" fontId="8" fillId="0" borderId="0" xfId="22" applyNumberFormat="1" applyFont="1" applyFill="1" quotePrefix="1">
      <alignment/>
      <protection/>
    </xf>
    <xf numFmtId="3" fontId="7" fillId="0" borderId="0" xfId="23" applyNumberFormat="1" applyFont="1" applyFill="1">
      <alignment/>
      <protection/>
    </xf>
    <xf numFmtId="0" fontId="7" fillId="0" borderId="0" xfId="22" applyNumberFormat="1" applyFont="1" applyFill="1" quotePrefix="1">
      <alignment/>
      <protection/>
    </xf>
    <xf numFmtId="0" fontId="7" fillId="0" borderId="0" xfId="22" applyNumberFormat="1" applyFont="1">
      <alignment/>
      <protection/>
    </xf>
    <xf numFmtId="3" fontId="8" fillId="0" borderId="0" xfId="23" applyNumberFormat="1" applyFont="1" applyBorder="1" applyAlignment="1" quotePrefix="1">
      <alignment horizontal="left"/>
      <protection/>
    </xf>
    <xf numFmtId="3" fontId="8" fillId="0" borderId="0" xfId="23" applyNumberFormat="1" applyFont="1" applyBorder="1">
      <alignment/>
      <protection/>
    </xf>
    <xf numFmtId="3" fontId="8" fillId="0" borderId="0" xfId="23" applyNumberFormat="1" applyFont="1" applyAlignment="1" quotePrefix="1">
      <alignment/>
      <protection/>
    </xf>
    <xf numFmtId="3" fontId="8" fillId="0" borderId="0" xfId="23" applyNumberFormat="1" applyFont="1" applyAlignment="1" quotePrefix="1">
      <alignment horizontal="left"/>
      <protection/>
    </xf>
    <xf numFmtId="1" fontId="7" fillId="0" borderId="0" xfId="21" applyNumberFormat="1" applyFont="1">
      <alignment/>
      <protection/>
    </xf>
    <xf numFmtId="0" fontId="7" fillId="0" borderId="0" xfId="0" applyNumberFormat="1" applyFont="1" applyAlignment="1">
      <alignment/>
    </xf>
    <xf numFmtId="3" fontId="15" fillId="0" borderId="1" xfId="23" applyNumberFormat="1" applyFont="1" applyBorder="1">
      <alignment/>
      <protection/>
    </xf>
    <xf numFmtId="3" fontId="9" fillId="0" borderId="1" xfId="23" applyNumberFormat="1" applyFont="1" applyBorder="1">
      <alignment/>
      <protection/>
    </xf>
    <xf numFmtId="0" fontId="8" fillId="0" borderId="0" xfId="24" applyFont="1">
      <alignment/>
      <protection/>
    </xf>
    <xf numFmtId="3" fontId="8" fillId="0" borderId="0" xfId="24" applyNumberFormat="1" applyFont="1">
      <alignment/>
      <protection/>
    </xf>
    <xf numFmtId="1" fontId="12" fillId="0" borderId="0" xfId="24" applyNumberFormat="1" applyFont="1" applyBorder="1" applyAlignment="1" applyProtection="1">
      <alignment horizontal="left"/>
      <protection/>
    </xf>
    <xf numFmtId="3" fontId="7" fillId="0" borderId="0" xfId="23" applyNumberFormat="1" applyFont="1" applyAlignment="1">
      <alignment horizontal="right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22" applyNumberFormat="1" applyFont="1" applyBorder="1" quotePrefix="1">
      <alignment/>
      <protection/>
    </xf>
    <xf numFmtId="1" fontId="7" fillId="0" borderId="2" xfId="23" applyNumberFormat="1" applyFont="1" applyBorder="1">
      <alignment/>
      <protection/>
    </xf>
    <xf numFmtId="0" fontId="7" fillId="0" borderId="2" xfId="22" applyNumberFormat="1" applyFont="1" applyBorder="1" quotePrefix="1">
      <alignment/>
      <protection/>
    </xf>
    <xf numFmtId="3" fontId="13" fillId="0" borderId="0" xfId="26" applyNumberFormat="1" applyFont="1" applyFill="1" applyAlignment="1">
      <alignment horizontal="right"/>
      <protection/>
    </xf>
    <xf numFmtId="3" fontId="14" fillId="0" borderId="0" xfId="26" applyNumberFormat="1" applyFont="1" applyFill="1" applyAlignment="1">
      <alignment horizontal="right"/>
      <protection/>
    </xf>
    <xf numFmtId="3" fontId="7" fillId="0" borderId="0" xfId="0" applyNumberFormat="1" applyFont="1" applyFill="1" applyAlignment="1">
      <alignment/>
    </xf>
    <xf numFmtId="3" fontId="7" fillId="0" borderId="0" xfId="26" applyNumberFormat="1" applyFont="1" applyFill="1" applyAlignment="1">
      <alignment horizontal="right"/>
      <protection/>
    </xf>
    <xf numFmtId="3" fontId="14" fillId="0" borderId="0" xfId="26" applyNumberFormat="1" applyFont="1" applyFill="1" applyAlignment="1">
      <alignment horizontal="right"/>
      <protection/>
    </xf>
    <xf numFmtId="3" fontId="8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3" fontId="8" fillId="0" borderId="0" xfId="24" applyNumberFormat="1" applyFont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3" fontId="8" fillId="0" borderId="0" xfId="23" applyNumberFormat="1" applyFont="1" applyAlignment="1">
      <alignment horizont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p2" xfId="21"/>
    <cellStyle name="Normal_Maestria Doctorado por Programa" xfId="22"/>
    <cellStyle name="Normal_POBESC_3" xfId="23"/>
    <cellStyle name="Normal_poblac99" xfId="24"/>
    <cellStyle name="Normal_posgra98" xfId="25"/>
    <cellStyle name="Normal_Programas Maestria y Doctorado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2\valida02\pobesc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2"/>
  <dimension ref="A1:K430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26.421875" style="37" customWidth="1"/>
    <col min="2" max="2" width="8.28125" style="37" customWidth="1"/>
    <col min="3" max="3" width="6.7109375" style="37" customWidth="1"/>
    <col min="4" max="4" width="7.421875" style="37" customWidth="1"/>
    <col min="5" max="5" width="4.140625" style="37" customWidth="1"/>
    <col min="6" max="7" width="6.7109375" style="37" customWidth="1"/>
    <col min="8" max="8" width="7.421875" style="37" customWidth="1"/>
    <col min="9" max="9" width="1.7109375" style="37" customWidth="1"/>
    <col min="10" max="10" width="7.421875" style="37" customWidth="1"/>
    <col min="11" max="11" width="0.85546875" style="37" customWidth="1"/>
    <col min="12" max="16384" width="11.421875" style="37" customWidth="1"/>
  </cols>
  <sheetData>
    <row r="1" spans="1:10" ht="12.75">
      <c r="A1" s="83" t="s">
        <v>230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3.5" customHeight="1">
      <c r="A2" s="36" t="s">
        <v>181</v>
      </c>
      <c r="B2" s="36"/>
      <c r="C2" s="36"/>
      <c r="D2" s="36"/>
      <c r="E2" s="36"/>
      <c r="F2" s="36"/>
      <c r="G2" s="36"/>
      <c r="H2" s="36"/>
      <c r="I2" s="36"/>
      <c r="J2" s="36"/>
    </row>
    <row r="3" spans="1:11" ht="13.5" customHeight="1">
      <c r="A3" s="82" t="s">
        <v>214</v>
      </c>
      <c r="B3" s="82"/>
      <c r="C3" s="82"/>
      <c r="D3" s="82"/>
      <c r="E3" s="82"/>
      <c r="F3" s="82"/>
      <c r="G3" s="82"/>
      <c r="H3" s="82"/>
      <c r="I3" s="82"/>
      <c r="J3" s="82"/>
      <c r="K3" s="38"/>
    </row>
    <row r="5" spans="1:11" ht="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2:11" ht="9.75" customHeight="1">
      <c r="B6" s="40" t="s">
        <v>0</v>
      </c>
      <c r="C6" s="40"/>
      <c r="D6" s="40"/>
      <c r="E6" s="41"/>
      <c r="F6" s="40" t="s">
        <v>1</v>
      </c>
      <c r="G6" s="42"/>
      <c r="H6" s="40"/>
      <c r="I6" s="41"/>
      <c r="J6" s="40" t="s">
        <v>160</v>
      </c>
      <c r="K6" s="42"/>
    </row>
    <row r="7" spans="2:11" ht="9.75" customHeight="1">
      <c r="B7" s="43" t="s">
        <v>3</v>
      </c>
      <c r="C7" s="44" t="s">
        <v>4</v>
      </c>
      <c r="D7" s="43" t="s">
        <v>5</v>
      </c>
      <c r="E7" s="41"/>
      <c r="F7" s="43" t="s">
        <v>3</v>
      </c>
      <c r="G7" s="44" t="s">
        <v>4</v>
      </c>
      <c r="H7" s="43" t="s">
        <v>5</v>
      </c>
      <c r="I7" s="45"/>
      <c r="J7" s="40" t="s">
        <v>161</v>
      </c>
      <c r="K7" s="42"/>
    </row>
    <row r="8" spans="1:11" ht="9" customHeight="1">
      <c r="A8" s="46"/>
      <c r="B8" s="47"/>
      <c r="C8" s="47"/>
      <c r="D8" s="47"/>
      <c r="E8" s="47"/>
      <c r="F8" s="47"/>
      <c r="G8" s="47"/>
      <c r="H8" s="47"/>
      <c r="I8" s="47"/>
      <c r="J8" s="47"/>
      <c r="K8" s="46"/>
    </row>
    <row r="9" spans="1:11" ht="11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0" ht="14.25">
      <c r="A10" s="37" t="s">
        <v>164</v>
      </c>
      <c r="B10" s="33">
        <f>1787+82</f>
        <v>1869</v>
      </c>
      <c r="C10" s="33">
        <f>1618+13</f>
        <v>1631</v>
      </c>
      <c r="D10" s="33">
        <f>SUM(B10:C10)</f>
        <v>3500</v>
      </c>
      <c r="E10" s="33"/>
      <c r="F10" s="33">
        <f>3436+8</f>
        <v>3444</v>
      </c>
      <c r="G10" s="33">
        <f>2659+1</f>
        <v>2660</v>
      </c>
      <c r="H10" s="33">
        <f>SUM(F10:G10)</f>
        <v>6104</v>
      </c>
      <c r="I10" s="33"/>
      <c r="J10" s="33">
        <f>SUM(D10,H10)</f>
        <v>9604</v>
      </c>
    </row>
    <row r="11" spans="1:10" ht="12.75">
      <c r="A11" s="37" t="s">
        <v>162</v>
      </c>
      <c r="B11" s="33">
        <v>1619</v>
      </c>
      <c r="C11" s="33">
        <v>1457</v>
      </c>
      <c r="D11" s="33">
        <f>SUM(B11:C11)</f>
        <v>3076</v>
      </c>
      <c r="E11" s="33"/>
      <c r="F11" s="33">
        <v>2063</v>
      </c>
      <c r="G11" s="33">
        <v>1774</v>
      </c>
      <c r="H11" s="33">
        <f>SUM(F11:G11)</f>
        <v>3837</v>
      </c>
      <c r="I11" s="33"/>
      <c r="J11" s="33">
        <f>SUM(D11,H11)</f>
        <v>6913</v>
      </c>
    </row>
    <row r="12" spans="1:10" ht="12.75">
      <c r="A12" s="37" t="s">
        <v>163</v>
      </c>
      <c r="B12" s="33">
        <v>561</v>
      </c>
      <c r="C12" s="33">
        <v>426</v>
      </c>
      <c r="D12" s="33">
        <f>SUM(B12:C12)</f>
        <v>987</v>
      </c>
      <c r="E12" s="33"/>
      <c r="F12" s="33">
        <v>1211</v>
      </c>
      <c r="G12" s="33">
        <v>1050</v>
      </c>
      <c r="H12" s="33">
        <f>SUM(F12:G12)</f>
        <v>2261</v>
      </c>
      <c r="I12" s="33"/>
      <c r="J12" s="33">
        <f>SUM(D12,H12)</f>
        <v>3248</v>
      </c>
    </row>
    <row r="13" spans="1:11" ht="12.75">
      <c r="A13" s="46"/>
      <c r="B13" s="48"/>
      <c r="C13" s="48"/>
      <c r="D13" s="48"/>
      <c r="E13" s="48"/>
      <c r="F13" s="48"/>
      <c r="G13" s="48"/>
      <c r="H13" s="48"/>
      <c r="I13" s="48"/>
      <c r="J13" s="48"/>
      <c r="K13" s="46"/>
    </row>
    <row r="14" spans="2:10" ht="9" customHeight="1"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65" t="s">
        <v>6</v>
      </c>
      <c r="B15" s="66">
        <f>SUM(B10:B12)</f>
        <v>4049</v>
      </c>
      <c r="C15" s="66">
        <f>SUM(C10:C12)</f>
        <v>3514</v>
      </c>
      <c r="D15" s="66">
        <f>SUM(B15:C15)</f>
        <v>7563</v>
      </c>
      <c r="E15" s="66"/>
      <c r="F15" s="66">
        <f>SUM(F10:F12)</f>
        <v>6718</v>
      </c>
      <c r="G15" s="66">
        <f>SUM(G10:G12)</f>
        <v>5484</v>
      </c>
      <c r="H15" s="66">
        <f>SUM(F15:G15)</f>
        <v>12202</v>
      </c>
      <c r="I15" s="66"/>
      <c r="J15" s="66">
        <f>SUM(J10:J12)</f>
        <v>19765</v>
      </c>
    </row>
    <row r="16" spans="1:11" ht="9" customHeight="1">
      <c r="A16" s="46"/>
      <c r="B16" s="48"/>
      <c r="C16" s="48"/>
      <c r="D16" s="48"/>
      <c r="E16" s="48"/>
      <c r="F16" s="48"/>
      <c r="G16" s="48"/>
      <c r="H16" s="48"/>
      <c r="I16" s="48"/>
      <c r="J16" s="48"/>
      <c r="K16" s="46"/>
    </row>
    <row r="17" spans="2:10" ht="12.75"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49" t="s">
        <v>226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2:10" ht="12.75"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41" t="s">
        <v>7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2:10" ht="12.75">
      <c r="B21" s="33"/>
      <c r="C21" s="33"/>
      <c r="D21" s="33"/>
      <c r="E21" s="33"/>
      <c r="F21" s="33"/>
      <c r="G21" s="33"/>
      <c r="H21" s="33"/>
      <c r="I21" s="33"/>
      <c r="J21" s="33"/>
    </row>
    <row r="22" spans="2:10" ht="12.75">
      <c r="B22" s="33"/>
      <c r="C22" s="33"/>
      <c r="D22" s="33"/>
      <c r="E22" s="33"/>
      <c r="F22" s="33"/>
      <c r="G22" s="33"/>
      <c r="H22" s="33"/>
      <c r="I22" s="33"/>
      <c r="J22" s="33"/>
    </row>
    <row r="23" spans="2:10" ht="12.75">
      <c r="B23" s="33"/>
      <c r="C23" s="33"/>
      <c r="D23" s="33"/>
      <c r="E23" s="33"/>
      <c r="F23" s="33"/>
      <c r="G23" s="33"/>
      <c r="H23" s="33"/>
      <c r="I23" s="33"/>
      <c r="J23" s="33"/>
    </row>
    <row r="24" spans="2:10" ht="12.75">
      <c r="B24" s="33"/>
      <c r="C24" s="33"/>
      <c r="D24" s="33"/>
      <c r="E24" s="33"/>
      <c r="F24" s="33"/>
      <c r="G24" s="33"/>
      <c r="H24" s="33"/>
      <c r="I24" s="33"/>
      <c r="J24" s="33"/>
    </row>
    <row r="25" spans="2:10" ht="12.75">
      <c r="B25" s="33"/>
      <c r="C25" s="33"/>
      <c r="D25" s="33"/>
      <c r="E25" s="33"/>
      <c r="F25" s="33"/>
      <c r="G25" s="33"/>
      <c r="H25" s="33"/>
      <c r="I25" s="33"/>
      <c r="J25" s="33"/>
    </row>
    <row r="26" spans="2:10" ht="12.75">
      <c r="B26" s="33"/>
      <c r="C26" s="33"/>
      <c r="D26" s="33"/>
      <c r="E26" s="33"/>
      <c r="F26" s="33"/>
      <c r="G26" s="33"/>
      <c r="H26" s="33"/>
      <c r="I26" s="33"/>
      <c r="J26" s="33"/>
    </row>
    <row r="27" spans="2:10" ht="12.75">
      <c r="B27" s="33"/>
      <c r="C27" s="33"/>
      <c r="D27" s="33"/>
      <c r="E27" s="33"/>
      <c r="F27" s="33"/>
      <c r="G27" s="33"/>
      <c r="H27" s="33"/>
      <c r="I27" s="33"/>
      <c r="J27" s="33"/>
    </row>
    <row r="28" spans="2:10" ht="12.75">
      <c r="B28" s="33"/>
      <c r="C28" s="33"/>
      <c r="D28" s="33"/>
      <c r="E28" s="33"/>
      <c r="F28" s="33"/>
      <c r="G28" s="33"/>
      <c r="H28" s="33"/>
      <c r="I28" s="33"/>
      <c r="J28" s="33"/>
    </row>
    <row r="29" spans="2:10" ht="12.75">
      <c r="B29" s="33"/>
      <c r="C29" s="33"/>
      <c r="D29" s="33"/>
      <c r="E29" s="33"/>
      <c r="F29" s="33"/>
      <c r="G29" s="33"/>
      <c r="H29" s="33"/>
      <c r="I29" s="33"/>
      <c r="J29" s="33"/>
    </row>
    <row r="30" spans="2:10" ht="12.75">
      <c r="B30" s="33"/>
      <c r="C30" s="33"/>
      <c r="D30" s="33"/>
      <c r="E30" s="33"/>
      <c r="F30" s="33"/>
      <c r="G30" s="33"/>
      <c r="H30" s="33"/>
      <c r="I30" s="33"/>
      <c r="J30" s="33"/>
    </row>
    <row r="31" spans="2:10" ht="12.75">
      <c r="B31" s="33"/>
      <c r="C31" s="33"/>
      <c r="D31" s="33"/>
      <c r="E31" s="33"/>
      <c r="F31" s="33"/>
      <c r="G31" s="33"/>
      <c r="H31" s="33"/>
      <c r="I31" s="33"/>
      <c r="J31" s="33"/>
    </row>
    <row r="32" spans="2:10" ht="12.75">
      <c r="B32" s="33"/>
      <c r="C32" s="33"/>
      <c r="D32" s="33"/>
      <c r="E32" s="33"/>
      <c r="F32" s="33"/>
      <c r="G32" s="33"/>
      <c r="H32" s="33"/>
      <c r="I32" s="33"/>
      <c r="J32" s="33"/>
    </row>
    <row r="33" spans="2:10" ht="12.75">
      <c r="B33" s="33"/>
      <c r="C33" s="33"/>
      <c r="D33" s="33"/>
      <c r="E33" s="33"/>
      <c r="F33" s="33"/>
      <c r="G33" s="33"/>
      <c r="H33" s="33"/>
      <c r="I33" s="33"/>
      <c r="J33" s="33"/>
    </row>
    <row r="34" spans="2:10" ht="12.75">
      <c r="B34" s="33"/>
      <c r="C34" s="33"/>
      <c r="D34" s="33"/>
      <c r="E34" s="33"/>
      <c r="F34" s="33"/>
      <c r="G34" s="33"/>
      <c r="H34" s="33"/>
      <c r="I34" s="33"/>
      <c r="J34" s="33"/>
    </row>
    <row r="35" spans="2:10" ht="12.75">
      <c r="B35" s="33"/>
      <c r="C35" s="33"/>
      <c r="D35" s="33"/>
      <c r="E35" s="33"/>
      <c r="F35" s="33"/>
      <c r="G35" s="33"/>
      <c r="H35" s="33"/>
      <c r="I35" s="33"/>
      <c r="J35" s="33"/>
    </row>
    <row r="36" spans="2:10" ht="12.75">
      <c r="B36" s="33"/>
      <c r="C36" s="33"/>
      <c r="D36" s="33"/>
      <c r="E36" s="33"/>
      <c r="F36" s="33"/>
      <c r="G36" s="33"/>
      <c r="H36" s="33"/>
      <c r="I36" s="33"/>
      <c r="J36" s="33"/>
    </row>
    <row r="37" spans="2:10" ht="12.75">
      <c r="B37" s="33"/>
      <c r="C37" s="33"/>
      <c r="D37" s="33"/>
      <c r="E37" s="33"/>
      <c r="F37" s="33"/>
      <c r="G37" s="33"/>
      <c r="H37" s="33"/>
      <c r="I37" s="33"/>
      <c r="J37" s="33"/>
    </row>
    <row r="38" spans="2:10" ht="12.75">
      <c r="B38" s="33"/>
      <c r="C38" s="33"/>
      <c r="D38" s="33"/>
      <c r="E38" s="33"/>
      <c r="F38" s="33"/>
      <c r="G38" s="33"/>
      <c r="H38" s="33"/>
      <c r="I38" s="33"/>
      <c r="J38" s="33"/>
    </row>
    <row r="39" spans="2:10" ht="12.75">
      <c r="B39" s="33"/>
      <c r="C39" s="33"/>
      <c r="D39" s="33"/>
      <c r="E39" s="33"/>
      <c r="F39" s="33"/>
      <c r="G39" s="33"/>
      <c r="H39" s="33"/>
      <c r="I39" s="33"/>
      <c r="J39" s="33"/>
    </row>
    <row r="40" spans="2:10" ht="12.75">
      <c r="B40" s="33"/>
      <c r="C40" s="33"/>
      <c r="D40" s="33"/>
      <c r="E40" s="33"/>
      <c r="F40" s="33"/>
      <c r="G40" s="33"/>
      <c r="H40" s="33"/>
      <c r="I40" s="33"/>
      <c r="J40" s="33"/>
    </row>
    <row r="41" spans="2:10" ht="12.75">
      <c r="B41" s="33"/>
      <c r="C41" s="33"/>
      <c r="D41" s="33"/>
      <c r="E41" s="33"/>
      <c r="F41" s="33"/>
      <c r="G41" s="33"/>
      <c r="H41" s="33"/>
      <c r="I41" s="33"/>
      <c r="J41" s="33"/>
    </row>
    <row r="42" spans="2:10" ht="12.75">
      <c r="B42" s="33"/>
      <c r="C42" s="33"/>
      <c r="D42" s="33"/>
      <c r="E42" s="33"/>
      <c r="F42" s="33"/>
      <c r="G42" s="33"/>
      <c r="H42" s="33"/>
      <c r="I42" s="33"/>
      <c r="J42" s="33"/>
    </row>
    <row r="43" spans="2:10" ht="12.75">
      <c r="B43" s="33"/>
      <c r="C43" s="33"/>
      <c r="D43" s="33"/>
      <c r="E43" s="33"/>
      <c r="F43" s="33"/>
      <c r="G43" s="33"/>
      <c r="H43" s="33"/>
      <c r="I43" s="33"/>
      <c r="J43" s="33"/>
    </row>
    <row r="44" spans="2:10" ht="12.75">
      <c r="B44" s="33"/>
      <c r="C44" s="33"/>
      <c r="D44" s="33"/>
      <c r="E44" s="33"/>
      <c r="F44" s="33"/>
      <c r="G44" s="33"/>
      <c r="H44" s="33"/>
      <c r="I44" s="33"/>
      <c r="J44" s="33"/>
    </row>
    <row r="45" spans="2:10" ht="12.75">
      <c r="B45" s="33"/>
      <c r="C45" s="33"/>
      <c r="D45" s="33"/>
      <c r="E45" s="33"/>
      <c r="F45" s="33"/>
      <c r="G45" s="33"/>
      <c r="H45" s="33"/>
      <c r="I45" s="33"/>
      <c r="J45" s="33"/>
    </row>
    <row r="46" spans="2:10" ht="12.75">
      <c r="B46" s="33"/>
      <c r="C46" s="33"/>
      <c r="D46" s="33"/>
      <c r="E46" s="33"/>
      <c r="F46" s="33"/>
      <c r="G46" s="33"/>
      <c r="H46" s="33"/>
      <c r="I46" s="33"/>
      <c r="J46" s="33"/>
    </row>
    <row r="47" spans="2:10" ht="12.75">
      <c r="B47" s="33"/>
      <c r="C47" s="33"/>
      <c r="D47" s="33"/>
      <c r="E47" s="33"/>
      <c r="F47" s="33"/>
      <c r="G47" s="33"/>
      <c r="H47" s="33"/>
      <c r="I47" s="33"/>
      <c r="J47" s="33"/>
    </row>
    <row r="48" spans="2:10" ht="12.75">
      <c r="B48" s="33"/>
      <c r="C48" s="33"/>
      <c r="D48" s="33"/>
      <c r="E48" s="33"/>
      <c r="F48" s="33"/>
      <c r="G48" s="33"/>
      <c r="H48" s="33"/>
      <c r="I48" s="33"/>
      <c r="J48" s="33"/>
    </row>
    <row r="49" spans="2:10" ht="12.75">
      <c r="B49" s="33"/>
      <c r="C49" s="33"/>
      <c r="D49" s="33"/>
      <c r="E49" s="33"/>
      <c r="F49" s="33"/>
      <c r="G49" s="33"/>
      <c r="H49" s="33"/>
      <c r="I49" s="33"/>
      <c r="J49" s="33"/>
    </row>
    <row r="50" spans="2:10" ht="12.75">
      <c r="B50" s="33"/>
      <c r="C50" s="33"/>
      <c r="D50" s="33"/>
      <c r="E50" s="33"/>
      <c r="F50" s="33"/>
      <c r="G50" s="33"/>
      <c r="H50" s="33"/>
      <c r="I50" s="33"/>
      <c r="J50" s="33"/>
    </row>
    <row r="51" spans="2:10" ht="12.75">
      <c r="B51" s="33"/>
      <c r="C51" s="33"/>
      <c r="D51" s="33"/>
      <c r="E51" s="33"/>
      <c r="F51" s="33"/>
      <c r="G51" s="33"/>
      <c r="H51" s="33"/>
      <c r="I51" s="33"/>
      <c r="J51" s="33"/>
    </row>
    <row r="52" spans="2:10" ht="12.75">
      <c r="B52" s="33"/>
      <c r="C52" s="33"/>
      <c r="D52" s="33"/>
      <c r="E52" s="33"/>
      <c r="F52" s="33"/>
      <c r="G52" s="33"/>
      <c r="H52" s="33"/>
      <c r="I52" s="33"/>
      <c r="J52" s="33"/>
    </row>
    <row r="53" spans="2:10" ht="12.75">
      <c r="B53" s="33"/>
      <c r="C53" s="33"/>
      <c r="D53" s="33"/>
      <c r="E53" s="33"/>
      <c r="F53" s="33"/>
      <c r="G53" s="33"/>
      <c r="H53" s="33"/>
      <c r="I53" s="33"/>
      <c r="J53" s="33"/>
    </row>
    <row r="54" spans="2:10" ht="12.75">
      <c r="B54" s="33"/>
      <c r="C54" s="33"/>
      <c r="D54" s="33"/>
      <c r="E54" s="33"/>
      <c r="F54" s="33"/>
      <c r="G54" s="33"/>
      <c r="H54" s="33"/>
      <c r="I54" s="33"/>
      <c r="J54" s="33"/>
    </row>
    <row r="55" spans="2:10" ht="12.75">
      <c r="B55" s="33"/>
      <c r="C55" s="33"/>
      <c r="D55" s="33"/>
      <c r="E55" s="33"/>
      <c r="F55" s="33"/>
      <c r="G55" s="33"/>
      <c r="H55" s="33"/>
      <c r="I55" s="33"/>
      <c r="J55" s="33"/>
    </row>
    <row r="56" spans="2:10" ht="12.75">
      <c r="B56" s="33"/>
      <c r="C56" s="33"/>
      <c r="D56" s="33"/>
      <c r="E56" s="33"/>
      <c r="F56" s="33"/>
      <c r="G56" s="33"/>
      <c r="H56" s="33"/>
      <c r="I56" s="33"/>
      <c r="J56" s="33"/>
    </row>
    <row r="57" spans="2:10" ht="12.75">
      <c r="B57" s="33"/>
      <c r="C57" s="33"/>
      <c r="D57" s="33"/>
      <c r="E57" s="33"/>
      <c r="F57" s="33"/>
      <c r="G57" s="33"/>
      <c r="H57" s="33"/>
      <c r="I57" s="33"/>
      <c r="J57" s="33"/>
    </row>
    <row r="58" spans="2:10" ht="12.75">
      <c r="B58" s="33"/>
      <c r="C58" s="33"/>
      <c r="D58" s="33"/>
      <c r="E58" s="33"/>
      <c r="F58" s="33"/>
      <c r="G58" s="33"/>
      <c r="H58" s="33"/>
      <c r="I58" s="33"/>
      <c r="J58" s="33"/>
    </row>
    <row r="59" spans="2:10" ht="12.75">
      <c r="B59" s="33"/>
      <c r="C59" s="33"/>
      <c r="D59" s="33"/>
      <c r="E59" s="33"/>
      <c r="F59" s="33"/>
      <c r="G59" s="33"/>
      <c r="H59" s="33"/>
      <c r="I59" s="33"/>
      <c r="J59" s="33"/>
    </row>
    <row r="60" spans="2:10" ht="12.75">
      <c r="B60" s="33"/>
      <c r="C60" s="33"/>
      <c r="D60" s="33"/>
      <c r="E60" s="33"/>
      <c r="F60" s="33"/>
      <c r="G60" s="33"/>
      <c r="H60" s="33"/>
      <c r="I60" s="33"/>
      <c r="J60" s="33"/>
    </row>
    <row r="61" spans="2:10" ht="12.75">
      <c r="B61" s="33"/>
      <c r="C61" s="33"/>
      <c r="D61" s="33"/>
      <c r="E61" s="33"/>
      <c r="F61" s="33"/>
      <c r="G61" s="33"/>
      <c r="H61" s="33"/>
      <c r="I61" s="33"/>
      <c r="J61" s="33"/>
    </row>
    <row r="62" spans="2:10" ht="12.75">
      <c r="B62" s="33"/>
      <c r="C62" s="33"/>
      <c r="D62" s="33"/>
      <c r="E62" s="33"/>
      <c r="F62" s="33"/>
      <c r="G62" s="33"/>
      <c r="H62" s="33"/>
      <c r="I62" s="33"/>
      <c r="J62" s="33"/>
    </row>
    <row r="63" spans="2:10" ht="12.75">
      <c r="B63" s="33"/>
      <c r="C63" s="33"/>
      <c r="D63" s="33"/>
      <c r="E63" s="33"/>
      <c r="F63" s="33"/>
      <c r="G63" s="33"/>
      <c r="H63" s="33"/>
      <c r="I63" s="33"/>
      <c r="J63" s="33"/>
    </row>
    <row r="64" spans="2:10" ht="12.75">
      <c r="B64" s="33"/>
      <c r="C64" s="33"/>
      <c r="D64" s="33"/>
      <c r="E64" s="33"/>
      <c r="F64" s="33"/>
      <c r="G64" s="33"/>
      <c r="H64" s="33"/>
      <c r="I64" s="33"/>
      <c r="J64" s="33"/>
    </row>
    <row r="65" spans="2:10" ht="12.75">
      <c r="B65" s="33"/>
      <c r="C65" s="33"/>
      <c r="D65" s="33"/>
      <c r="E65" s="33"/>
      <c r="F65" s="33"/>
      <c r="G65" s="33"/>
      <c r="H65" s="33"/>
      <c r="I65" s="33"/>
      <c r="J65" s="33"/>
    </row>
    <row r="66" spans="2:10" ht="12.75">
      <c r="B66" s="33"/>
      <c r="C66" s="33"/>
      <c r="D66" s="33"/>
      <c r="E66" s="33"/>
      <c r="F66" s="33"/>
      <c r="G66" s="33"/>
      <c r="H66" s="33"/>
      <c r="I66" s="33"/>
      <c r="J66" s="33"/>
    </row>
    <row r="67" spans="2:10" ht="12.75">
      <c r="B67" s="33"/>
      <c r="C67" s="33"/>
      <c r="D67" s="33"/>
      <c r="E67" s="33"/>
      <c r="F67" s="33"/>
      <c r="G67" s="33"/>
      <c r="H67" s="33"/>
      <c r="I67" s="33"/>
      <c r="J67" s="33"/>
    </row>
    <row r="68" spans="2:10" ht="12.75">
      <c r="B68" s="33"/>
      <c r="C68" s="33"/>
      <c r="D68" s="33"/>
      <c r="E68" s="33"/>
      <c r="F68" s="33"/>
      <c r="G68" s="33"/>
      <c r="H68" s="33"/>
      <c r="I68" s="33"/>
      <c r="J68" s="33"/>
    </row>
    <row r="69" spans="2:10" ht="12.75">
      <c r="B69" s="33"/>
      <c r="C69" s="33"/>
      <c r="D69" s="33"/>
      <c r="E69" s="33"/>
      <c r="F69" s="33"/>
      <c r="G69" s="33"/>
      <c r="H69" s="33"/>
      <c r="I69" s="33"/>
      <c r="J69" s="33"/>
    </row>
    <row r="70" spans="2:10" ht="12.75">
      <c r="B70" s="33"/>
      <c r="C70" s="33"/>
      <c r="D70" s="33"/>
      <c r="E70" s="33"/>
      <c r="F70" s="33"/>
      <c r="G70" s="33"/>
      <c r="H70" s="33"/>
      <c r="I70" s="33"/>
      <c r="J70" s="33"/>
    </row>
    <row r="71" spans="2:10" ht="12.75">
      <c r="B71" s="33"/>
      <c r="C71" s="33"/>
      <c r="D71" s="33"/>
      <c r="E71" s="33"/>
      <c r="F71" s="33"/>
      <c r="G71" s="33"/>
      <c r="H71" s="33"/>
      <c r="I71" s="33"/>
      <c r="J71" s="33"/>
    </row>
    <row r="72" spans="2:10" ht="12.75">
      <c r="B72" s="33"/>
      <c r="C72" s="33"/>
      <c r="D72" s="33"/>
      <c r="E72" s="33"/>
      <c r="F72" s="33"/>
      <c r="G72" s="33"/>
      <c r="H72" s="33"/>
      <c r="I72" s="33"/>
      <c r="J72" s="33"/>
    </row>
    <row r="73" spans="2:10" ht="12.75">
      <c r="B73" s="33"/>
      <c r="C73" s="33"/>
      <c r="D73" s="33"/>
      <c r="E73" s="33"/>
      <c r="F73" s="33"/>
      <c r="G73" s="33"/>
      <c r="H73" s="33"/>
      <c r="I73" s="33"/>
      <c r="J73" s="33"/>
    </row>
    <row r="74" spans="2:10" ht="12.75">
      <c r="B74" s="33"/>
      <c r="C74" s="33"/>
      <c r="D74" s="33"/>
      <c r="E74" s="33"/>
      <c r="F74" s="33"/>
      <c r="G74" s="33"/>
      <c r="H74" s="33"/>
      <c r="I74" s="33"/>
      <c r="J74" s="33"/>
    </row>
    <row r="75" spans="2:10" ht="12.75">
      <c r="B75" s="33"/>
      <c r="C75" s="33"/>
      <c r="D75" s="33"/>
      <c r="E75" s="33"/>
      <c r="F75" s="33"/>
      <c r="G75" s="33"/>
      <c r="H75" s="33"/>
      <c r="I75" s="33"/>
      <c r="J75" s="33"/>
    </row>
    <row r="76" spans="2:10" ht="12.75">
      <c r="B76" s="33"/>
      <c r="C76" s="33"/>
      <c r="D76" s="33"/>
      <c r="E76" s="33"/>
      <c r="F76" s="33"/>
      <c r="G76" s="33"/>
      <c r="H76" s="33"/>
      <c r="I76" s="33"/>
      <c r="J76" s="33"/>
    </row>
    <row r="77" spans="2:10" ht="12.75">
      <c r="B77" s="33"/>
      <c r="C77" s="33"/>
      <c r="D77" s="33"/>
      <c r="E77" s="33"/>
      <c r="F77" s="33"/>
      <c r="G77" s="33"/>
      <c r="H77" s="33"/>
      <c r="I77" s="33"/>
      <c r="J77" s="33"/>
    </row>
    <row r="78" spans="2:10" ht="12.75">
      <c r="B78" s="33"/>
      <c r="C78" s="33"/>
      <c r="D78" s="33"/>
      <c r="E78" s="33"/>
      <c r="F78" s="33"/>
      <c r="G78" s="33"/>
      <c r="H78" s="33"/>
      <c r="I78" s="33"/>
      <c r="J78" s="33"/>
    </row>
    <row r="79" spans="2:10" ht="12.75">
      <c r="B79" s="33"/>
      <c r="C79" s="33"/>
      <c r="D79" s="33"/>
      <c r="E79" s="33"/>
      <c r="F79" s="33"/>
      <c r="G79" s="33"/>
      <c r="H79" s="33"/>
      <c r="I79" s="33"/>
      <c r="J79" s="33"/>
    </row>
    <row r="80" spans="2:10" ht="12.75">
      <c r="B80" s="33"/>
      <c r="C80" s="33"/>
      <c r="D80" s="33"/>
      <c r="E80" s="33"/>
      <c r="F80" s="33"/>
      <c r="G80" s="33"/>
      <c r="H80" s="33"/>
      <c r="I80" s="33"/>
      <c r="J80" s="33"/>
    </row>
    <row r="81" spans="2:10" ht="12.75">
      <c r="B81" s="33"/>
      <c r="C81" s="33"/>
      <c r="D81" s="33"/>
      <c r="E81" s="33"/>
      <c r="F81" s="33"/>
      <c r="G81" s="33"/>
      <c r="H81" s="33"/>
      <c r="I81" s="33"/>
      <c r="J81" s="33"/>
    </row>
    <row r="82" spans="2:10" ht="12.75">
      <c r="B82" s="33"/>
      <c r="C82" s="33"/>
      <c r="D82" s="33"/>
      <c r="E82" s="33"/>
      <c r="F82" s="33"/>
      <c r="G82" s="33"/>
      <c r="H82" s="33"/>
      <c r="I82" s="33"/>
      <c r="J82" s="33"/>
    </row>
    <row r="83" spans="2:10" ht="12.75">
      <c r="B83" s="33"/>
      <c r="C83" s="33"/>
      <c r="D83" s="33"/>
      <c r="E83" s="33"/>
      <c r="F83" s="33"/>
      <c r="G83" s="33"/>
      <c r="H83" s="33"/>
      <c r="I83" s="33"/>
      <c r="J83" s="33"/>
    </row>
    <row r="84" spans="2:10" ht="12.75">
      <c r="B84" s="33"/>
      <c r="C84" s="33"/>
      <c r="D84" s="33"/>
      <c r="E84" s="33"/>
      <c r="F84" s="33"/>
      <c r="G84" s="33"/>
      <c r="H84" s="33"/>
      <c r="I84" s="33"/>
      <c r="J84" s="33"/>
    </row>
    <row r="85" spans="2:10" ht="12.75">
      <c r="B85" s="33"/>
      <c r="C85" s="33"/>
      <c r="D85" s="33"/>
      <c r="E85" s="33"/>
      <c r="F85" s="33"/>
      <c r="G85" s="33"/>
      <c r="H85" s="33"/>
      <c r="I85" s="33"/>
      <c r="J85" s="33"/>
    </row>
    <row r="86" spans="2:10" ht="12.75">
      <c r="B86" s="33"/>
      <c r="C86" s="33"/>
      <c r="D86" s="33"/>
      <c r="E86" s="33"/>
      <c r="F86" s="33"/>
      <c r="G86" s="33"/>
      <c r="H86" s="33"/>
      <c r="I86" s="33"/>
      <c r="J86" s="33"/>
    </row>
    <row r="87" spans="2:10" ht="12.75">
      <c r="B87" s="33"/>
      <c r="C87" s="33"/>
      <c r="D87" s="33"/>
      <c r="E87" s="33"/>
      <c r="F87" s="33"/>
      <c r="G87" s="33"/>
      <c r="H87" s="33"/>
      <c r="I87" s="33"/>
      <c r="J87" s="33"/>
    </row>
    <row r="88" spans="2:10" ht="12.75">
      <c r="B88" s="33"/>
      <c r="C88" s="33"/>
      <c r="D88" s="33"/>
      <c r="E88" s="33"/>
      <c r="F88" s="33"/>
      <c r="G88" s="33"/>
      <c r="H88" s="33"/>
      <c r="I88" s="33"/>
      <c r="J88" s="33"/>
    </row>
    <row r="89" spans="2:10" ht="12.75">
      <c r="B89" s="33"/>
      <c r="C89" s="33"/>
      <c r="D89" s="33"/>
      <c r="E89" s="33"/>
      <c r="F89" s="33"/>
      <c r="G89" s="33"/>
      <c r="H89" s="33"/>
      <c r="I89" s="33"/>
      <c r="J89" s="33"/>
    </row>
    <row r="90" spans="2:10" ht="12.75">
      <c r="B90" s="33"/>
      <c r="C90" s="33"/>
      <c r="D90" s="33"/>
      <c r="E90" s="33"/>
      <c r="F90" s="33"/>
      <c r="G90" s="33"/>
      <c r="H90" s="33"/>
      <c r="I90" s="33"/>
      <c r="J90" s="33"/>
    </row>
    <row r="91" spans="2:10" ht="12.75">
      <c r="B91" s="33"/>
      <c r="C91" s="33"/>
      <c r="D91" s="33"/>
      <c r="E91" s="33"/>
      <c r="F91" s="33"/>
      <c r="G91" s="33"/>
      <c r="H91" s="33"/>
      <c r="I91" s="33"/>
      <c r="J91" s="33"/>
    </row>
    <row r="92" spans="2:10" ht="12.75">
      <c r="B92" s="33"/>
      <c r="C92" s="33"/>
      <c r="D92" s="33"/>
      <c r="E92" s="33"/>
      <c r="F92" s="33"/>
      <c r="G92" s="33"/>
      <c r="H92" s="33"/>
      <c r="I92" s="33"/>
      <c r="J92" s="33"/>
    </row>
    <row r="93" spans="2:10" ht="12.75">
      <c r="B93" s="33"/>
      <c r="C93" s="33"/>
      <c r="D93" s="33"/>
      <c r="E93" s="33"/>
      <c r="F93" s="33"/>
      <c r="G93" s="33"/>
      <c r="H93" s="33"/>
      <c r="I93" s="33"/>
      <c r="J93" s="33"/>
    </row>
    <row r="94" spans="2:10" ht="12.75">
      <c r="B94" s="33"/>
      <c r="C94" s="33"/>
      <c r="D94" s="33"/>
      <c r="E94" s="33"/>
      <c r="F94" s="33"/>
      <c r="G94" s="33"/>
      <c r="H94" s="33"/>
      <c r="I94" s="33"/>
      <c r="J94" s="33"/>
    </row>
    <row r="95" spans="2:10" ht="12.75">
      <c r="B95" s="33"/>
      <c r="C95" s="33"/>
      <c r="D95" s="33"/>
      <c r="E95" s="33"/>
      <c r="F95" s="33"/>
      <c r="G95" s="33"/>
      <c r="H95" s="33"/>
      <c r="I95" s="33"/>
      <c r="J95" s="33"/>
    </row>
    <row r="96" spans="2:10" ht="12.75">
      <c r="B96" s="33"/>
      <c r="C96" s="33"/>
      <c r="D96" s="33"/>
      <c r="E96" s="33"/>
      <c r="F96" s="33"/>
      <c r="G96" s="33"/>
      <c r="H96" s="33"/>
      <c r="I96" s="33"/>
      <c r="J96" s="33"/>
    </row>
    <row r="97" spans="2:10" ht="12.75">
      <c r="B97" s="33"/>
      <c r="C97" s="33"/>
      <c r="D97" s="33"/>
      <c r="E97" s="33"/>
      <c r="F97" s="33"/>
      <c r="G97" s="33"/>
      <c r="H97" s="33"/>
      <c r="I97" s="33"/>
      <c r="J97" s="33"/>
    </row>
    <row r="98" spans="2:10" ht="12.75">
      <c r="B98" s="33"/>
      <c r="C98" s="33"/>
      <c r="D98" s="33"/>
      <c r="E98" s="33"/>
      <c r="F98" s="33"/>
      <c r="G98" s="33"/>
      <c r="H98" s="33"/>
      <c r="I98" s="33"/>
      <c r="J98" s="33"/>
    </row>
    <row r="99" spans="2:10" ht="12.75">
      <c r="B99" s="33"/>
      <c r="C99" s="33"/>
      <c r="D99" s="33"/>
      <c r="E99" s="33"/>
      <c r="F99" s="33"/>
      <c r="G99" s="33"/>
      <c r="H99" s="33"/>
      <c r="I99" s="33"/>
      <c r="J99" s="33"/>
    </row>
    <row r="100" spans="2:10" ht="12.75">
      <c r="B100" s="33"/>
      <c r="C100" s="33"/>
      <c r="D100" s="33"/>
      <c r="E100" s="33"/>
      <c r="F100" s="33"/>
      <c r="G100" s="33"/>
      <c r="H100" s="33"/>
      <c r="I100" s="33"/>
      <c r="J100" s="33"/>
    </row>
    <row r="101" spans="2:10" ht="12.75">
      <c r="B101" s="33"/>
      <c r="C101" s="33"/>
      <c r="D101" s="33"/>
      <c r="E101" s="33"/>
      <c r="F101" s="33"/>
      <c r="G101" s="33"/>
      <c r="H101" s="33"/>
      <c r="I101" s="33"/>
      <c r="J101" s="33"/>
    </row>
    <row r="102" spans="2:10" ht="12.75">
      <c r="B102" s="33"/>
      <c r="C102" s="33"/>
      <c r="D102" s="33"/>
      <c r="E102" s="33"/>
      <c r="F102" s="33"/>
      <c r="G102" s="33"/>
      <c r="H102" s="33"/>
      <c r="I102" s="33"/>
      <c r="J102" s="33"/>
    </row>
    <row r="103" spans="2:10" ht="12.75">
      <c r="B103" s="33"/>
      <c r="C103" s="33"/>
      <c r="D103" s="33"/>
      <c r="E103" s="33"/>
      <c r="F103" s="33"/>
      <c r="G103" s="33"/>
      <c r="H103" s="33"/>
      <c r="I103" s="33"/>
      <c r="J103" s="33"/>
    </row>
    <row r="104" spans="2:10" ht="12.75"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2:10" ht="12.75">
      <c r="B105" s="33"/>
      <c r="C105" s="33"/>
      <c r="D105" s="33"/>
      <c r="E105" s="33"/>
      <c r="F105" s="33"/>
      <c r="G105" s="33"/>
      <c r="H105" s="33"/>
      <c r="I105" s="33"/>
      <c r="J105" s="33"/>
    </row>
    <row r="106" spans="2:10" ht="12.75">
      <c r="B106" s="33"/>
      <c r="C106" s="33"/>
      <c r="D106" s="33"/>
      <c r="E106" s="33"/>
      <c r="F106" s="33"/>
      <c r="G106" s="33"/>
      <c r="H106" s="33"/>
      <c r="I106" s="33"/>
      <c r="J106" s="33"/>
    </row>
    <row r="107" spans="2:10" ht="12.75">
      <c r="B107" s="33"/>
      <c r="C107" s="33"/>
      <c r="D107" s="33"/>
      <c r="E107" s="33"/>
      <c r="F107" s="33"/>
      <c r="G107" s="33"/>
      <c r="H107" s="33"/>
      <c r="I107" s="33"/>
      <c r="J107" s="33"/>
    </row>
    <row r="108" spans="2:10" ht="12.75">
      <c r="B108" s="33"/>
      <c r="C108" s="33"/>
      <c r="D108" s="33"/>
      <c r="E108" s="33"/>
      <c r="F108" s="33"/>
      <c r="G108" s="33"/>
      <c r="H108" s="33"/>
      <c r="I108" s="33"/>
      <c r="J108" s="33"/>
    </row>
    <row r="109" spans="2:10" ht="12.75">
      <c r="B109" s="33"/>
      <c r="C109" s="33"/>
      <c r="D109" s="33"/>
      <c r="E109" s="33"/>
      <c r="F109" s="33"/>
      <c r="G109" s="33"/>
      <c r="H109" s="33"/>
      <c r="I109" s="33"/>
      <c r="J109" s="33"/>
    </row>
    <row r="110" spans="2:10" ht="12.75">
      <c r="B110" s="33"/>
      <c r="C110" s="33"/>
      <c r="D110" s="33"/>
      <c r="E110" s="33"/>
      <c r="F110" s="33"/>
      <c r="G110" s="33"/>
      <c r="H110" s="33"/>
      <c r="I110" s="33"/>
      <c r="J110" s="33"/>
    </row>
    <row r="111" spans="2:10" ht="12.75">
      <c r="B111" s="33"/>
      <c r="C111" s="33"/>
      <c r="D111" s="33"/>
      <c r="E111" s="33"/>
      <c r="F111" s="33"/>
      <c r="G111" s="33"/>
      <c r="H111" s="33"/>
      <c r="I111" s="33"/>
      <c r="J111" s="33"/>
    </row>
    <row r="112" spans="2:10" ht="12.75">
      <c r="B112" s="33"/>
      <c r="C112" s="33"/>
      <c r="D112" s="33"/>
      <c r="E112" s="33"/>
      <c r="F112" s="33"/>
      <c r="G112" s="33"/>
      <c r="H112" s="33"/>
      <c r="I112" s="33"/>
      <c r="J112" s="33"/>
    </row>
    <row r="113" spans="2:10" ht="12.75">
      <c r="B113" s="33"/>
      <c r="C113" s="33"/>
      <c r="D113" s="33"/>
      <c r="E113" s="33"/>
      <c r="F113" s="33"/>
      <c r="G113" s="33"/>
      <c r="H113" s="33"/>
      <c r="I113" s="33"/>
      <c r="J113" s="33"/>
    </row>
    <row r="114" spans="2:10" ht="12.75">
      <c r="B114" s="33"/>
      <c r="C114" s="33"/>
      <c r="D114" s="33"/>
      <c r="E114" s="33"/>
      <c r="F114" s="33"/>
      <c r="G114" s="33"/>
      <c r="H114" s="33"/>
      <c r="I114" s="33"/>
      <c r="J114" s="33"/>
    </row>
    <row r="115" spans="2:10" ht="12.75">
      <c r="B115" s="33"/>
      <c r="C115" s="33"/>
      <c r="D115" s="33"/>
      <c r="E115" s="33"/>
      <c r="F115" s="33"/>
      <c r="G115" s="33"/>
      <c r="H115" s="33"/>
      <c r="I115" s="33"/>
      <c r="J115" s="33"/>
    </row>
    <row r="116" spans="2:10" ht="12.75">
      <c r="B116" s="33"/>
      <c r="C116" s="33"/>
      <c r="D116" s="33"/>
      <c r="E116" s="33"/>
      <c r="F116" s="33"/>
      <c r="G116" s="33"/>
      <c r="H116" s="33"/>
      <c r="I116" s="33"/>
      <c r="J116" s="33"/>
    </row>
    <row r="117" spans="2:10" ht="12.75">
      <c r="B117" s="33"/>
      <c r="C117" s="33"/>
      <c r="D117" s="33"/>
      <c r="E117" s="33"/>
      <c r="F117" s="33"/>
      <c r="G117" s="33"/>
      <c r="H117" s="33"/>
      <c r="I117" s="33"/>
      <c r="J117" s="33"/>
    </row>
    <row r="118" spans="2:10" ht="12.75">
      <c r="B118" s="33"/>
      <c r="C118" s="33"/>
      <c r="D118" s="33"/>
      <c r="E118" s="33"/>
      <c r="F118" s="33"/>
      <c r="G118" s="33"/>
      <c r="H118" s="33"/>
      <c r="I118" s="33"/>
      <c r="J118" s="33"/>
    </row>
    <row r="119" spans="2:10" ht="12.75">
      <c r="B119" s="33"/>
      <c r="C119" s="33"/>
      <c r="D119" s="33"/>
      <c r="E119" s="33"/>
      <c r="F119" s="33"/>
      <c r="G119" s="33"/>
      <c r="H119" s="33"/>
      <c r="I119" s="33"/>
      <c r="J119" s="33"/>
    </row>
    <row r="120" spans="2:10" ht="12.75">
      <c r="B120" s="33"/>
      <c r="C120" s="33"/>
      <c r="D120" s="33"/>
      <c r="E120" s="33"/>
      <c r="F120" s="33"/>
      <c r="G120" s="33"/>
      <c r="H120" s="33"/>
      <c r="I120" s="33"/>
      <c r="J120" s="33"/>
    </row>
    <row r="121" spans="2:10" ht="12.75">
      <c r="B121" s="33"/>
      <c r="C121" s="33"/>
      <c r="D121" s="33"/>
      <c r="E121" s="33"/>
      <c r="F121" s="33"/>
      <c r="G121" s="33"/>
      <c r="H121" s="33"/>
      <c r="I121" s="33"/>
      <c r="J121" s="33"/>
    </row>
    <row r="122" spans="2:10" ht="12.75">
      <c r="B122" s="33"/>
      <c r="C122" s="33"/>
      <c r="D122" s="33"/>
      <c r="E122" s="33"/>
      <c r="F122" s="33"/>
      <c r="G122" s="33"/>
      <c r="H122" s="33"/>
      <c r="I122" s="33"/>
      <c r="J122" s="33"/>
    </row>
    <row r="123" spans="2:10" ht="12.75">
      <c r="B123" s="33"/>
      <c r="C123" s="33"/>
      <c r="D123" s="33"/>
      <c r="E123" s="33"/>
      <c r="F123" s="33"/>
      <c r="G123" s="33"/>
      <c r="H123" s="33"/>
      <c r="I123" s="33"/>
      <c r="J123" s="33"/>
    </row>
    <row r="124" spans="2:10" ht="12.75">
      <c r="B124" s="33"/>
      <c r="C124" s="33"/>
      <c r="D124" s="33"/>
      <c r="E124" s="33"/>
      <c r="F124" s="33"/>
      <c r="G124" s="33"/>
      <c r="H124" s="33"/>
      <c r="I124" s="33"/>
      <c r="J124" s="33"/>
    </row>
    <row r="125" spans="2:10" ht="12.75">
      <c r="B125" s="33"/>
      <c r="C125" s="33"/>
      <c r="D125" s="33"/>
      <c r="E125" s="33"/>
      <c r="F125" s="33"/>
      <c r="G125" s="33"/>
      <c r="H125" s="33"/>
      <c r="I125" s="33"/>
      <c r="J125" s="33"/>
    </row>
    <row r="126" spans="2:10" ht="12.75">
      <c r="B126" s="33"/>
      <c r="C126" s="33"/>
      <c r="D126" s="33"/>
      <c r="E126" s="33"/>
      <c r="F126" s="33"/>
      <c r="G126" s="33"/>
      <c r="H126" s="33"/>
      <c r="I126" s="33"/>
      <c r="J126" s="33"/>
    </row>
    <row r="127" spans="2:10" ht="12.75">
      <c r="B127" s="33"/>
      <c r="C127" s="33"/>
      <c r="D127" s="33"/>
      <c r="E127" s="33"/>
      <c r="F127" s="33"/>
      <c r="G127" s="33"/>
      <c r="H127" s="33"/>
      <c r="I127" s="33"/>
      <c r="J127" s="33"/>
    </row>
    <row r="128" spans="2:10" ht="12.75">
      <c r="B128" s="33"/>
      <c r="C128" s="33"/>
      <c r="D128" s="33"/>
      <c r="E128" s="33"/>
      <c r="F128" s="33"/>
      <c r="G128" s="33"/>
      <c r="H128" s="33"/>
      <c r="I128" s="33"/>
      <c r="J128" s="33"/>
    </row>
    <row r="129" spans="2:10" ht="12.75">
      <c r="B129" s="33"/>
      <c r="C129" s="33"/>
      <c r="D129" s="33"/>
      <c r="E129" s="33"/>
      <c r="F129" s="33"/>
      <c r="G129" s="33"/>
      <c r="H129" s="33"/>
      <c r="I129" s="33"/>
      <c r="J129" s="33"/>
    </row>
    <row r="130" spans="2:10" ht="12.75">
      <c r="B130" s="33"/>
      <c r="C130" s="33"/>
      <c r="D130" s="33"/>
      <c r="E130" s="33"/>
      <c r="F130" s="33"/>
      <c r="G130" s="33"/>
      <c r="H130" s="33"/>
      <c r="I130" s="33"/>
      <c r="J130" s="33"/>
    </row>
    <row r="131" spans="2:10" ht="12.75">
      <c r="B131" s="33"/>
      <c r="C131" s="33"/>
      <c r="D131" s="33"/>
      <c r="E131" s="33"/>
      <c r="F131" s="33"/>
      <c r="G131" s="33"/>
      <c r="H131" s="33"/>
      <c r="I131" s="33"/>
      <c r="J131" s="33"/>
    </row>
    <row r="132" spans="2:10" ht="12.75">
      <c r="B132" s="33"/>
      <c r="C132" s="33"/>
      <c r="D132" s="33"/>
      <c r="E132" s="33"/>
      <c r="F132" s="33"/>
      <c r="G132" s="33"/>
      <c r="H132" s="33"/>
      <c r="I132" s="33"/>
      <c r="J132" s="33"/>
    </row>
    <row r="133" spans="2:10" ht="12.75">
      <c r="B133" s="33"/>
      <c r="C133" s="33"/>
      <c r="D133" s="33"/>
      <c r="E133" s="33"/>
      <c r="F133" s="33"/>
      <c r="G133" s="33"/>
      <c r="H133" s="33"/>
      <c r="I133" s="33"/>
      <c r="J133" s="33"/>
    </row>
    <row r="134" spans="2:10" ht="12.75">
      <c r="B134" s="33"/>
      <c r="C134" s="33"/>
      <c r="D134" s="33"/>
      <c r="E134" s="33"/>
      <c r="F134" s="33"/>
      <c r="G134" s="33"/>
      <c r="H134" s="33"/>
      <c r="I134" s="33"/>
      <c r="J134" s="33"/>
    </row>
    <row r="135" spans="2:10" ht="12.75">
      <c r="B135" s="33"/>
      <c r="C135" s="33"/>
      <c r="D135" s="33"/>
      <c r="E135" s="33"/>
      <c r="F135" s="33"/>
      <c r="G135" s="33"/>
      <c r="H135" s="33"/>
      <c r="I135" s="33"/>
      <c r="J135" s="33"/>
    </row>
    <row r="136" spans="2:10" ht="12.75">
      <c r="B136" s="33"/>
      <c r="C136" s="33"/>
      <c r="D136" s="33"/>
      <c r="E136" s="33"/>
      <c r="F136" s="33"/>
      <c r="G136" s="33"/>
      <c r="H136" s="33"/>
      <c r="I136" s="33"/>
      <c r="J136" s="33"/>
    </row>
    <row r="137" spans="2:10" ht="12.75">
      <c r="B137" s="33"/>
      <c r="C137" s="33"/>
      <c r="D137" s="33"/>
      <c r="E137" s="33"/>
      <c r="F137" s="33"/>
      <c r="G137" s="33"/>
      <c r="H137" s="33"/>
      <c r="I137" s="33"/>
      <c r="J137" s="33"/>
    </row>
    <row r="138" spans="2:10" ht="12.75">
      <c r="B138" s="33"/>
      <c r="C138" s="33"/>
      <c r="D138" s="33"/>
      <c r="E138" s="33"/>
      <c r="F138" s="33"/>
      <c r="G138" s="33"/>
      <c r="H138" s="33"/>
      <c r="I138" s="33"/>
      <c r="J138" s="33"/>
    </row>
    <row r="139" spans="2:10" ht="12.75">
      <c r="B139" s="33"/>
      <c r="C139" s="33"/>
      <c r="D139" s="33"/>
      <c r="E139" s="33"/>
      <c r="F139" s="33"/>
      <c r="G139" s="33"/>
      <c r="H139" s="33"/>
      <c r="I139" s="33"/>
      <c r="J139" s="33"/>
    </row>
    <row r="140" spans="2:10" ht="12.75">
      <c r="B140" s="33"/>
      <c r="C140" s="33"/>
      <c r="D140" s="33"/>
      <c r="E140" s="33"/>
      <c r="F140" s="33"/>
      <c r="G140" s="33"/>
      <c r="H140" s="33"/>
      <c r="I140" s="33"/>
      <c r="J140" s="33"/>
    </row>
    <row r="141" spans="2:10" ht="12.75">
      <c r="B141" s="33"/>
      <c r="C141" s="33"/>
      <c r="D141" s="33"/>
      <c r="E141" s="33"/>
      <c r="F141" s="33"/>
      <c r="G141" s="33"/>
      <c r="H141" s="33"/>
      <c r="I141" s="33"/>
      <c r="J141" s="33"/>
    </row>
    <row r="142" spans="2:10" ht="12.75">
      <c r="B142" s="33"/>
      <c r="C142" s="33"/>
      <c r="D142" s="33"/>
      <c r="E142" s="33"/>
      <c r="F142" s="33"/>
      <c r="G142" s="33"/>
      <c r="H142" s="33"/>
      <c r="I142" s="33"/>
      <c r="J142" s="33"/>
    </row>
    <row r="143" spans="2:10" ht="12.75">
      <c r="B143" s="33"/>
      <c r="C143" s="33"/>
      <c r="D143" s="33"/>
      <c r="E143" s="33"/>
      <c r="F143" s="33"/>
      <c r="G143" s="33"/>
      <c r="H143" s="33"/>
      <c r="I143" s="33"/>
      <c r="J143" s="33"/>
    </row>
    <row r="144" spans="2:10" ht="12.75">
      <c r="B144" s="33"/>
      <c r="C144" s="33"/>
      <c r="D144" s="33"/>
      <c r="E144" s="33"/>
      <c r="F144" s="33"/>
      <c r="G144" s="33"/>
      <c r="H144" s="33"/>
      <c r="I144" s="33"/>
      <c r="J144" s="33"/>
    </row>
    <row r="145" spans="2:10" ht="12.75">
      <c r="B145" s="33"/>
      <c r="C145" s="33"/>
      <c r="D145" s="33"/>
      <c r="E145" s="33"/>
      <c r="F145" s="33"/>
      <c r="G145" s="33"/>
      <c r="H145" s="33"/>
      <c r="I145" s="33"/>
      <c r="J145" s="33"/>
    </row>
    <row r="146" spans="2:10" ht="12.75">
      <c r="B146" s="33"/>
      <c r="C146" s="33"/>
      <c r="D146" s="33"/>
      <c r="E146" s="33"/>
      <c r="F146" s="33"/>
      <c r="G146" s="33"/>
      <c r="H146" s="33"/>
      <c r="I146" s="33"/>
      <c r="J146" s="33"/>
    </row>
    <row r="147" spans="2:10" ht="12.75">
      <c r="B147" s="33"/>
      <c r="C147" s="33"/>
      <c r="D147" s="33"/>
      <c r="E147" s="33"/>
      <c r="F147" s="33"/>
      <c r="G147" s="33"/>
      <c r="H147" s="33"/>
      <c r="I147" s="33"/>
      <c r="J147" s="33"/>
    </row>
    <row r="148" spans="2:10" ht="12.75">
      <c r="B148" s="33"/>
      <c r="C148" s="33"/>
      <c r="D148" s="33"/>
      <c r="E148" s="33"/>
      <c r="F148" s="33"/>
      <c r="G148" s="33"/>
      <c r="H148" s="33"/>
      <c r="I148" s="33"/>
      <c r="J148" s="33"/>
    </row>
    <row r="149" spans="2:10" ht="12.75">
      <c r="B149" s="33"/>
      <c r="C149" s="33"/>
      <c r="D149" s="33"/>
      <c r="E149" s="33"/>
      <c r="F149" s="33"/>
      <c r="G149" s="33"/>
      <c r="H149" s="33"/>
      <c r="I149" s="33"/>
      <c r="J149" s="33"/>
    </row>
    <row r="150" spans="2:10" ht="12.75">
      <c r="B150" s="33"/>
      <c r="C150" s="33"/>
      <c r="D150" s="33"/>
      <c r="E150" s="33"/>
      <c r="F150" s="33"/>
      <c r="G150" s="33"/>
      <c r="H150" s="33"/>
      <c r="I150" s="33"/>
      <c r="J150" s="33"/>
    </row>
    <row r="151" spans="2:10" ht="12.75">
      <c r="B151" s="33"/>
      <c r="C151" s="33"/>
      <c r="D151" s="33"/>
      <c r="E151" s="33"/>
      <c r="F151" s="33"/>
      <c r="G151" s="33"/>
      <c r="H151" s="33"/>
      <c r="I151" s="33"/>
      <c r="J151" s="33"/>
    </row>
    <row r="152" spans="2:10" ht="12.75">
      <c r="B152" s="33"/>
      <c r="C152" s="33"/>
      <c r="D152" s="33"/>
      <c r="E152" s="33"/>
      <c r="F152" s="33"/>
      <c r="G152" s="33"/>
      <c r="H152" s="33"/>
      <c r="I152" s="33"/>
      <c r="J152" s="33"/>
    </row>
    <row r="153" spans="2:10" ht="12.75">
      <c r="B153" s="33"/>
      <c r="C153" s="33"/>
      <c r="D153" s="33"/>
      <c r="E153" s="33"/>
      <c r="F153" s="33"/>
      <c r="G153" s="33"/>
      <c r="H153" s="33"/>
      <c r="I153" s="33"/>
      <c r="J153" s="33"/>
    </row>
    <row r="154" spans="2:10" ht="12.75">
      <c r="B154" s="33"/>
      <c r="C154" s="33"/>
      <c r="D154" s="33"/>
      <c r="E154" s="33"/>
      <c r="F154" s="33"/>
      <c r="G154" s="33"/>
      <c r="H154" s="33"/>
      <c r="I154" s="33"/>
      <c r="J154" s="33"/>
    </row>
    <row r="155" spans="2:10" ht="12.75">
      <c r="B155" s="33"/>
      <c r="C155" s="33"/>
      <c r="D155" s="33"/>
      <c r="E155" s="33"/>
      <c r="F155" s="33"/>
      <c r="G155" s="33"/>
      <c r="H155" s="33"/>
      <c r="I155" s="33"/>
      <c r="J155" s="33"/>
    </row>
    <row r="156" spans="2:10" ht="12.75">
      <c r="B156" s="33"/>
      <c r="C156" s="33"/>
      <c r="D156" s="33"/>
      <c r="E156" s="33"/>
      <c r="F156" s="33"/>
      <c r="G156" s="33"/>
      <c r="H156" s="33"/>
      <c r="I156" s="33"/>
      <c r="J156" s="33"/>
    </row>
    <row r="157" spans="2:10" ht="12.75">
      <c r="B157" s="33"/>
      <c r="C157" s="33"/>
      <c r="D157" s="33"/>
      <c r="E157" s="33"/>
      <c r="F157" s="33"/>
      <c r="G157" s="33"/>
      <c r="H157" s="33"/>
      <c r="I157" s="33"/>
      <c r="J157" s="33"/>
    </row>
    <row r="158" spans="2:10" ht="12.75">
      <c r="B158" s="33"/>
      <c r="C158" s="33"/>
      <c r="D158" s="33"/>
      <c r="E158" s="33"/>
      <c r="F158" s="33"/>
      <c r="G158" s="33"/>
      <c r="H158" s="33"/>
      <c r="I158" s="33"/>
      <c r="J158" s="33"/>
    </row>
    <row r="159" spans="2:10" ht="12.75">
      <c r="B159" s="33"/>
      <c r="C159" s="33"/>
      <c r="D159" s="33"/>
      <c r="E159" s="33"/>
      <c r="F159" s="33"/>
      <c r="G159" s="33"/>
      <c r="H159" s="33"/>
      <c r="I159" s="33"/>
      <c r="J159" s="33"/>
    </row>
    <row r="160" spans="2:10" ht="12.75">
      <c r="B160" s="33"/>
      <c r="C160" s="33"/>
      <c r="D160" s="33"/>
      <c r="E160" s="33"/>
      <c r="F160" s="33"/>
      <c r="G160" s="33"/>
      <c r="H160" s="33"/>
      <c r="I160" s="33"/>
      <c r="J160" s="33"/>
    </row>
    <row r="161" spans="2:10" ht="12.75">
      <c r="B161" s="33"/>
      <c r="C161" s="33"/>
      <c r="D161" s="33"/>
      <c r="E161" s="33"/>
      <c r="F161" s="33"/>
      <c r="G161" s="33"/>
      <c r="H161" s="33"/>
      <c r="I161" s="33"/>
      <c r="J161" s="33"/>
    </row>
    <row r="162" spans="2:10" ht="12.75">
      <c r="B162" s="33"/>
      <c r="C162" s="33"/>
      <c r="D162" s="33"/>
      <c r="E162" s="33"/>
      <c r="F162" s="33"/>
      <c r="G162" s="33"/>
      <c r="H162" s="33"/>
      <c r="I162" s="33"/>
      <c r="J162" s="33"/>
    </row>
    <row r="163" spans="2:10" ht="12.75">
      <c r="B163" s="33"/>
      <c r="C163" s="33"/>
      <c r="D163" s="33"/>
      <c r="E163" s="33"/>
      <c r="F163" s="33"/>
      <c r="G163" s="33"/>
      <c r="H163" s="33"/>
      <c r="I163" s="33"/>
      <c r="J163" s="33"/>
    </row>
    <row r="164" spans="2:10" ht="12.75">
      <c r="B164" s="33"/>
      <c r="C164" s="33"/>
      <c r="D164" s="33"/>
      <c r="E164" s="33"/>
      <c r="F164" s="33"/>
      <c r="G164" s="33"/>
      <c r="H164" s="33"/>
      <c r="I164" s="33"/>
      <c r="J164" s="33"/>
    </row>
    <row r="165" spans="2:10" ht="12.75">
      <c r="B165" s="33"/>
      <c r="C165" s="33"/>
      <c r="D165" s="33"/>
      <c r="E165" s="33"/>
      <c r="F165" s="33"/>
      <c r="G165" s="33"/>
      <c r="H165" s="33"/>
      <c r="I165" s="33"/>
      <c r="J165" s="33"/>
    </row>
    <row r="166" spans="2:10" ht="12.75">
      <c r="B166" s="33"/>
      <c r="C166" s="33"/>
      <c r="D166" s="33"/>
      <c r="E166" s="33"/>
      <c r="F166" s="33"/>
      <c r="G166" s="33"/>
      <c r="H166" s="33"/>
      <c r="I166" s="33"/>
      <c r="J166" s="33"/>
    </row>
    <row r="167" spans="2:10" ht="12.75">
      <c r="B167" s="33"/>
      <c r="C167" s="33"/>
      <c r="D167" s="33"/>
      <c r="E167" s="33"/>
      <c r="F167" s="33"/>
      <c r="G167" s="33"/>
      <c r="H167" s="33"/>
      <c r="I167" s="33"/>
      <c r="J167" s="33"/>
    </row>
    <row r="168" spans="2:10" ht="12.75">
      <c r="B168" s="33"/>
      <c r="C168" s="33"/>
      <c r="D168" s="33"/>
      <c r="E168" s="33"/>
      <c r="F168" s="33"/>
      <c r="G168" s="33"/>
      <c r="H168" s="33"/>
      <c r="I168" s="33"/>
      <c r="J168" s="33"/>
    </row>
    <row r="169" spans="2:10" ht="12.75">
      <c r="B169" s="33"/>
      <c r="C169" s="33"/>
      <c r="D169" s="33"/>
      <c r="E169" s="33"/>
      <c r="F169" s="33"/>
      <c r="G169" s="33"/>
      <c r="H169" s="33"/>
      <c r="I169" s="33"/>
      <c r="J169" s="33"/>
    </row>
    <row r="170" spans="2:10" ht="12.75">
      <c r="B170" s="33"/>
      <c r="C170" s="33"/>
      <c r="D170" s="33"/>
      <c r="E170" s="33"/>
      <c r="F170" s="33"/>
      <c r="G170" s="33"/>
      <c r="H170" s="33"/>
      <c r="I170" s="33"/>
      <c r="J170" s="33"/>
    </row>
    <row r="171" spans="2:10" ht="12.75">
      <c r="B171" s="33"/>
      <c r="C171" s="33"/>
      <c r="D171" s="33"/>
      <c r="E171" s="33"/>
      <c r="F171" s="33"/>
      <c r="G171" s="33"/>
      <c r="H171" s="33"/>
      <c r="I171" s="33"/>
      <c r="J171" s="33"/>
    </row>
    <row r="172" spans="2:10" ht="12.75">
      <c r="B172" s="33"/>
      <c r="C172" s="33"/>
      <c r="D172" s="33"/>
      <c r="E172" s="33"/>
      <c r="F172" s="33"/>
      <c r="G172" s="33"/>
      <c r="H172" s="33"/>
      <c r="I172" s="33"/>
      <c r="J172" s="33"/>
    </row>
    <row r="173" spans="2:10" ht="12.75">
      <c r="B173" s="33"/>
      <c r="C173" s="33"/>
      <c r="D173" s="33"/>
      <c r="E173" s="33"/>
      <c r="F173" s="33"/>
      <c r="G173" s="33"/>
      <c r="H173" s="33"/>
      <c r="I173" s="33"/>
      <c r="J173" s="33"/>
    </row>
    <row r="174" spans="2:10" ht="12.75">
      <c r="B174" s="33"/>
      <c r="C174" s="33"/>
      <c r="D174" s="33"/>
      <c r="E174" s="33"/>
      <c r="F174" s="33"/>
      <c r="G174" s="33"/>
      <c r="H174" s="33"/>
      <c r="I174" s="33"/>
      <c r="J174" s="33"/>
    </row>
    <row r="175" spans="2:10" ht="12.75">
      <c r="B175" s="33"/>
      <c r="C175" s="33"/>
      <c r="D175" s="33"/>
      <c r="E175" s="33"/>
      <c r="F175" s="33"/>
      <c r="G175" s="33"/>
      <c r="H175" s="33"/>
      <c r="I175" s="33"/>
      <c r="J175" s="33"/>
    </row>
    <row r="176" spans="2:10" ht="12.75">
      <c r="B176" s="33"/>
      <c r="C176" s="33"/>
      <c r="D176" s="33"/>
      <c r="E176" s="33"/>
      <c r="F176" s="33"/>
      <c r="G176" s="33"/>
      <c r="H176" s="33"/>
      <c r="I176" s="33"/>
      <c r="J176" s="33"/>
    </row>
    <row r="177" spans="2:10" ht="12.75">
      <c r="B177" s="33"/>
      <c r="C177" s="33"/>
      <c r="D177" s="33"/>
      <c r="E177" s="33"/>
      <c r="F177" s="33"/>
      <c r="G177" s="33"/>
      <c r="H177" s="33"/>
      <c r="I177" s="33"/>
      <c r="J177" s="33"/>
    </row>
    <row r="178" spans="2:10" ht="12.75">
      <c r="B178" s="33"/>
      <c r="C178" s="33"/>
      <c r="D178" s="33"/>
      <c r="E178" s="33"/>
      <c r="F178" s="33"/>
      <c r="G178" s="33"/>
      <c r="H178" s="33"/>
      <c r="I178" s="33"/>
      <c r="J178" s="33"/>
    </row>
    <row r="179" spans="2:10" ht="12.75">
      <c r="B179" s="33"/>
      <c r="C179" s="33"/>
      <c r="D179" s="33"/>
      <c r="E179" s="33"/>
      <c r="F179" s="33"/>
      <c r="G179" s="33"/>
      <c r="H179" s="33"/>
      <c r="I179" s="33"/>
      <c r="J179" s="33"/>
    </row>
    <row r="180" spans="2:10" ht="12.75">
      <c r="B180" s="33"/>
      <c r="C180" s="33"/>
      <c r="D180" s="33"/>
      <c r="E180" s="33"/>
      <c r="F180" s="33"/>
      <c r="G180" s="33"/>
      <c r="H180" s="33"/>
      <c r="I180" s="33"/>
      <c r="J180" s="33"/>
    </row>
    <row r="181" spans="2:10" ht="12.75">
      <c r="B181" s="33"/>
      <c r="C181" s="33"/>
      <c r="D181" s="33"/>
      <c r="E181" s="33"/>
      <c r="F181" s="33"/>
      <c r="G181" s="33"/>
      <c r="H181" s="33"/>
      <c r="I181" s="33"/>
      <c r="J181" s="33"/>
    </row>
    <row r="182" spans="2:10" ht="12.75">
      <c r="B182" s="33"/>
      <c r="C182" s="33"/>
      <c r="D182" s="33"/>
      <c r="E182" s="33"/>
      <c r="F182" s="33"/>
      <c r="G182" s="33"/>
      <c r="H182" s="33"/>
      <c r="I182" s="33"/>
      <c r="J182" s="33"/>
    </row>
    <row r="183" spans="2:10" ht="12.75">
      <c r="B183" s="33"/>
      <c r="C183" s="33"/>
      <c r="D183" s="33"/>
      <c r="E183" s="33"/>
      <c r="F183" s="33"/>
      <c r="G183" s="33"/>
      <c r="H183" s="33"/>
      <c r="I183" s="33"/>
      <c r="J183" s="33"/>
    </row>
    <row r="184" spans="2:10" ht="12.75">
      <c r="B184" s="33"/>
      <c r="C184" s="33"/>
      <c r="D184" s="33"/>
      <c r="E184" s="33"/>
      <c r="F184" s="33"/>
      <c r="G184" s="33"/>
      <c r="H184" s="33"/>
      <c r="I184" s="33"/>
      <c r="J184" s="33"/>
    </row>
    <row r="185" spans="2:10" ht="12.75">
      <c r="B185" s="33"/>
      <c r="C185" s="33"/>
      <c r="D185" s="33"/>
      <c r="E185" s="33"/>
      <c r="F185" s="33"/>
      <c r="G185" s="33"/>
      <c r="H185" s="33"/>
      <c r="I185" s="33"/>
      <c r="J185" s="33"/>
    </row>
    <row r="186" spans="2:10" ht="12.75">
      <c r="B186" s="33"/>
      <c r="C186" s="33"/>
      <c r="D186" s="33"/>
      <c r="E186" s="33"/>
      <c r="F186" s="33"/>
      <c r="G186" s="33"/>
      <c r="H186" s="33"/>
      <c r="I186" s="33"/>
      <c r="J186" s="33"/>
    </row>
    <row r="187" spans="2:10" ht="12.75">
      <c r="B187" s="33"/>
      <c r="C187" s="33"/>
      <c r="D187" s="33"/>
      <c r="E187" s="33"/>
      <c r="F187" s="33"/>
      <c r="G187" s="33"/>
      <c r="H187" s="33"/>
      <c r="I187" s="33"/>
      <c r="J187" s="33"/>
    </row>
    <row r="188" spans="2:10" ht="12.75">
      <c r="B188" s="33"/>
      <c r="C188" s="33"/>
      <c r="D188" s="33"/>
      <c r="E188" s="33"/>
      <c r="F188" s="33"/>
      <c r="G188" s="33"/>
      <c r="H188" s="33"/>
      <c r="I188" s="33"/>
      <c r="J188" s="33"/>
    </row>
    <row r="189" spans="2:10" ht="12.75">
      <c r="B189" s="33"/>
      <c r="C189" s="33"/>
      <c r="D189" s="33"/>
      <c r="E189" s="33"/>
      <c r="F189" s="33"/>
      <c r="G189" s="33"/>
      <c r="H189" s="33"/>
      <c r="I189" s="33"/>
      <c r="J189" s="33"/>
    </row>
    <row r="190" spans="2:10" ht="12.75">
      <c r="B190" s="33"/>
      <c r="C190" s="33"/>
      <c r="D190" s="33"/>
      <c r="E190" s="33"/>
      <c r="F190" s="33"/>
      <c r="G190" s="33"/>
      <c r="H190" s="33"/>
      <c r="I190" s="33"/>
      <c r="J190" s="33"/>
    </row>
    <row r="191" spans="2:10" ht="12.75">
      <c r="B191" s="33"/>
      <c r="C191" s="33"/>
      <c r="D191" s="33"/>
      <c r="E191" s="33"/>
      <c r="F191" s="33"/>
      <c r="G191" s="33"/>
      <c r="H191" s="33"/>
      <c r="I191" s="33"/>
      <c r="J191" s="33"/>
    </row>
    <row r="192" spans="2:10" ht="12.75">
      <c r="B192" s="33"/>
      <c r="C192" s="33"/>
      <c r="D192" s="33"/>
      <c r="E192" s="33"/>
      <c r="F192" s="33"/>
      <c r="G192" s="33"/>
      <c r="H192" s="33"/>
      <c r="I192" s="33"/>
      <c r="J192" s="33"/>
    </row>
    <row r="193" spans="2:10" ht="12.75">
      <c r="B193" s="33"/>
      <c r="C193" s="33"/>
      <c r="D193" s="33"/>
      <c r="E193" s="33"/>
      <c r="F193" s="33"/>
      <c r="G193" s="33"/>
      <c r="H193" s="33"/>
      <c r="I193" s="33"/>
      <c r="J193" s="33"/>
    </row>
    <row r="194" spans="2:10" ht="12.75">
      <c r="B194" s="33"/>
      <c r="C194" s="33"/>
      <c r="D194" s="33"/>
      <c r="E194" s="33"/>
      <c r="F194" s="33"/>
      <c r="G194" s="33"/>
      <c r="H194" s="33"/>
      <c r="I194" s="33"/>
      <c r="J194" s="33"/>
    </row>
    <row r="195" spans="2:10" ht="12.75">
      <c r="B195" s="33"/>
      <c r="C195" s="33"/>
      <c r="D195" s="33"/>
      <c r="E195" s="33"/>
      <c r="F195" s="33"/>
      <c r="G195" s="33"/>
      <c r="H195" s="33"/>
      <c r="I195" s="33"/>
      <c r="J195" s="33"/>
    </row>
    <row r="196" spans="2:10" ht="12.75">
      <c r="B196" s="33"/>
      <c r="C196" s="33"/>
      <c r="D196" s="33"/>
      <c r="E196" s="33"/>
      <c r="F196" s="33"/>
      <c r="G196" s="33"/>
      <c r="H196" s="33"/>
      <c r="I196" s="33"/>
      <c r="J196" s="33"/>
    </row>
    <row r="197" spans="2:10" ht="12.75">
      <c r="B197" s="33"/>
      <c r="C197" s="33"/>
      <c r="D197" s="33"/>
      <c r="E197" s="33"/>
      <c r="F197" s="33"/>
      <c r="G197" s="33"/>
      <c r="H197" s="33"/>
      <c r="I197" s="33"/>
      <c r="J197" s="33"/>
    </row>
    <row r="198" spans="2:10" ht="12.75">
      <c r="B198" s="33"/>
      <c r="C198" s="33"/>
      <c r="D198" s="33"/>
      <c r="E198" s="33"/>
      <c r="F198" s="33"/>
      <c r="G198" s="33"/>
      <c r="H198" s="33"/>
      <c r="I198" s="33"/>
      <c r="J198" s="33"/>
    </row>
    <row r="199" spans="2:10" ht="12.75">
      <c r="B199" s="33"/>
      <c r="C199" s="33"/>
      <c r="D199" s="33"/>
      <c r="E199" s="33"/>
      <c r="F199" s="33"/>
      <c r="G199" s="33"/>
      <c r="H199" s="33"/>
      <c r="I199" s="33"/>
      <c r="J199" s="33"/>
    </row>
    <row r="200" spans="2:10" ht="12.75">
      <c r="B200" s="33"/>
      <c r="C200" s="33"/>
      <c r="D200" s="33"/>
      <c r="E200" s="33"/>
      <c r="F200" s="33"/>
      <c r="G200" s="33"/>
      <c r="H200" s="33"/>
      <c r="I200" s="33"/>
      <c r="J200" s="33"/>
    </row>
    <row r="201" spans="2:10" ht="12.75">
      <c r="B201" s="33"/>
      <c r="C201" s="33"/>
      <c r="D201" s="33"/>
      <c r="E201" s="33"/>
      <c r="F201" s="33"/>
      <c r="G201" s="33"/>
      <c r="H201" s="33"/>
      <c r="I201" s="33"/>
      <c r="J201" s="33"/>
    </row>
    <row r="202" spans="2:10" ht="12.75">
      <c r="B202" s="33"/>
      <c r="C202" s="33"/>
      <c r="D202" s="33"/>
      <c r="E202" s="33"/>
      <c r="F202" s="33"/>
      <c r="G202" s="33"/>
      <c r="H202" s="33"/>
      <c r="I202" s="33"/>
      <c r="J202" s="33"/>
    </row>
    <row r="203" spans="2:10" ht="12.75">
      <c r="B203" s="33"/>
      <c r="C203" s="33"/>
      <c r="D203" s="33"/>
      <c r="E203" s="33"/>
      <c r="F203" s="33"/>
      <c r="G203" s="33"/>
      <c r="H203" s="33"/>
      <c r="I203" s="33"/>
      <c r="J203" s="33"/>
    </row>
    <row r="204" spans="2:10" ht="12.75">
      <c r="B204" s="33"/>
      <c r="C204" s="33"/>
      <c r="D204" s="33"/>
      <c r="E204" s="33"/>
      <c r="F204" s="33"/>
      <c r="G204" s="33"/>
      <c r="H204" s="33"/>
      <c r="I204" s="33"/>
      <c r="J204" s="33"/>
    </row>
    <row r="205" spans="2:10" ht="12.75">
      <c r="B205" s="33"/>
      <c r="C205" s="33"/>
      <c r="D205" s="33"/>
      <c r="E205" s="33"/>
      <c r="F205" s="33"/>
      <c r="G205" s="33"/>
      <c r="H205" s="33"/>
      <c r="I205" s="33"/>
      <c r="J205" s="33"/>
    </row>
    <row r="206" spans="2:10" ht="12.75">
      <c r="B206" s="33"/>
      <c r="C206" s="33"/>
      <c r="D206" s="33"/>
      <c r="E206" s="33"/>
      <c r="F206" s="33"/>
      <c r="G206" s="33"/>
      <c r="H206" s="33"/>
      <c r="I206" s="33"/>
      <c r="J206" s="33"/>
    </row>
    <row r="207" spans="2:10" ht="12.75">
      <c r="B207" s="33"/>
      <c r="C207" s="33"/>
      <c r="D207" s="33"/>
      <c r="E207" s="33"/>
      <c r="F207" s="33"/>
      <c r="G207" s="33"/>
      <c r="H207" s="33"/>
      <c r="I207" s="33"/>
      <c r="J207" s="33"/>
    </row>
    <row r="208" spans="2:10" ht="12.75">
      <c r="B208" s="33"/>
      <c r="C208" s="33"/>
      <c r="D208" s="33"/>
      <c r="E208" s="33"/>
      <c r="F208" s="33"/>
      <c r="G208" s="33"/>
      <c r="H208" s="33"/>
      <c r="I208" s="33"/>
      <c r="J208" s="33"/>
    </row>
    <row r="209" spans="2:10" ht="12.75">
      <c r="B209" s="33"/>
      <c r="C209" s="33"/>
      <c r="D209" s="33"/>
      <c r="E209" s="33"/>
      <c r="F209" s="33"/>
      <c r="G209" s="33"/>
      <c r="H209" s="33"/>
      <c r="I209" s="33"/>
      <c r="J209" s="33"/>
    </row>
    <row r="210" spans="2:10" ht="12.75">
      <c r="B210" s="33"/>
      <c r="C210" s="33"/>
      <c r="D210" s="33"/>
      <c r="E210" s="33"/>
      <c r="F210" s="33"/>
      <c r="G210" s="33"/>
      <c r="H210" s="33"/>
      <c r="I210" s="33"/>
      <c r="J210" s="33"/>
    </row>
    <row r="211" spans="2:10" ht="12.75">
      <c r="B211" s="33"/>
      <c r="C211" s="33"/>
      <c r="D211" s="33"/>
      <c r="E211" s="33"/>
      <c r="F211" s="33"/>
      <c r="G211" s="33"/>
      <c r="H211" s="33"/>
      <c r="I211" s="33"/>
      <c r="J211" s="33"/>
    </row>
    <row r="212" spans="2:10" ht="12.75">
      <c r="B212" s="33"/>
      <c r="C212" s="33"/>
      <c r="D212" s="33"/>
      <c r="E212" s="33"/>
      <c r="F212" s="33"/>
      <c r="G212" s="33"/>
      <c r="H212" s="33"/>
      <c r="I212" s="33"/>
      <c r="J212" s="33"/>
    </row>
    <row r="213" spans="2:10" ht="12.75">
      <c r="B213" s="33"/>
      <c r="C213" s="33"/>
      <c r="D213" s="33"/>
      <c r="E213" s="33"/>
      <c r="F213" s="33"/>
      <c r="G213" s="33"/>
      <c r="H213" s="33"/>
      <c r="I213" s="33"/>
      <c r="J213" s="33"/>
    </row>
    <row r="214" spans="2:10" ht="12.75">
      <c r="B214" s="33"/>
      <c r="C214" s="33"/>
      <c r="D214" s="33"/>
      <c r="E214" s="33"/>
      <c r="F214" s="33"/>
      <c r="G214" s="33"/>
      <c r="H214" s="33"/>
      <c r="I214" s="33"/>
      <c r="J214" s="33"/>
    </row>
    <row r="215" spans="2:10" ht="12.75">
      <c r="B215" s="33"/>
      <c r="C215" s="33"/>
      <c r="D215" s="33"/>
      <c r="E215" s="33"/>
      <c r="F215" s="33"/>
      <c r="G215" s="33"/>
      <c r="H215" s="33"/>
      <c r="I215" s="33"/>
      <c r="J215" s="33"/>
    </row>
    <row r="216" spans="2:10" ht="12.75">
      <c r="B216" s="33"/>
      <c r="C216" s="33"/>
      <c r="D216" s="33"/>
      <c r="E216" s="33"/>
      <c r="F216" s="33"/>
      <c r="G216" s="33"/>
      <c r="H216" s="33"/>
      <c r="I216" s="33"/>
      <c r="J216" s="33"/>
    </row>
    <row r="217" spans="2:10" ht="12.75">
      <c r="B217" s="33"/>
      <c r="C217" s="33"/>
      <c r="D217" s="33"/>
      <c r="E217" s="33"/>
      <c r="F217" s="33"/>
      <c r="G217" s="33"/>
      <c r="H217" s="33"/>
      <c r="I217" s="33"/>
      <c r="J217" s="33"/>
    </row>
    <row r="218" spans="2:10" ht="12.75">
      <c r="B218" s="33"/>
      <c r="C218" s="33"/>
      <c r="D218" s="33"/>
      <c r="E218" s="33"/>
      <c r="F218" s="33"/>
      <c r="G218" s="33"/>
      <c r="H218" s="33"/>
      <c r="I218" s="33"/>
      <c r="J218" s="33"/>
    </row>
    <row r="219" spans="2:10" ht="12.75">
      <c r="B219" s="33"/>
      <c r="C219" s="33"/>
      <c r="D219" s="33"/>
      <c r="E219" s="33"/>
      <c r="F219" s="33"/>
      <c r="G219" s="33"/>
      <c r="H219" s="33"/>
      <c r="I219" s="33"/>
      <c r="J219" s="33"/>
    </row>
    <row r="220" spans="2:10" ht="12.75">
      <c r="B220" s="33"/>
      <c r="C220" s="33"/>
      <c r="D220" s="33"/>
      <c r="E220" s="33"/>
      <c r="F220" s="33"/>
      <c r="G220" s="33"/>
      <c r="H220" s="33"/>
      <c r="I220" s="33"/>
      <c r="J220" s="33"/>
    </row>
    <row r="221" spans="2:10" ht="12.75">
      <c r="B221" s="33"/>
      <c r="C221" s="33"/>
      <c r="D221" s="33"/>
      <c r="E221" s="33"/>
      <c r="F221" s="33"/>
      <c r="G221" s="33"/>
      <c r="H221" s="33"/>
      <c r="I221" s="33"/>
      <c r="J221" s="33"/>
    </row>
    <row r="222" spans="2:10" ht="12.75">
      <c r="B222" s="33"/>
      <c r="C222" s="33"/>
      <c r="D222" s="33"/>
      <c r="E222" s="33"/>
      <c r="F222" s="33"/>
      <c r="G222" s="33"/>
      <c r="H222" s="33"/>
      <c r="I222" s="33"/>
      <c r="J222" s="33"/>
    </row>
    <row r="223" spans="2:10" ht="12.75">
      <c r="B223" s="33"/>
      <c r="C223" s="33"/>
      <c r="D223" s="33"/>
      <c r="E223" s="33"/>
      <c r="F223" s="33"/>
      <c r="G223" s="33"/>
      <c r="H223" s="33"/>
      <c r="I223" s="33"/>
      <c r="J223" s="33"/>
    </row>
    <row r="224" spans="2:10" ht="12.75">
      <c r="B224" s="33"/>
      <c r="C224" s="33"/>
      <c r="D224" s="33"/>
      <c r="E224" s="33"/>
      <c r="F224" s="33"/>
      <c r="G224" s="33"/>
      <c r="H224" s="33"/>
      <c r="I224" s="33"/>
      <c r="J224" s="33"/>
    </row>
    <row r="225" spans="2:10" ht="12.75">
      <c r="B225" s="33"/>
      <c r="C225" s="33"/>
      <c r="D225" s="33"/>
      <c r="E225" s="33"/>
      <c r="F225" s="33"/>
      <c r="G225" s="33"/>
      <c r="H225" s="33"/>
      <c r="I225" s="33"/>
      <c r="J225" s="33"/>
    </row>
    <row r="226" spans="2:10" ht="12.75">
      <c r="B226" s="33"/>
      <c r="C226" s="33"/>
      <c r="D226" s="33"/>
      <c r="E226" s="33"/>
      <c r="F226" s="33"/>
      <c r="G226" s="33"/>
      <c r="H226" s="33"/>
      <c r="I226" s="33"/>
      <c r="J226" s="33"/>
    </row>
    <row r="227" spans="2:10" ht="12.75">
      <c r="B227" s="33"/>
      <c r="C227" s="33"/>
      <c r="D227" s="33"/>
      <c r="E227" s="33"/>
      <c r="F227" s="33"/>
      <c r="G227" s="33"/>
      <c r="H227" s="33"/>
      <c r="I227" s="33"/>
      <c r="J227" s="33"/>
    </row>
    <row r="228" spans="2:10" ht="12.75">
      <c r="B228" s="33"/>
      <c r="C228" s="33"/>
      <c r="D228" s="33"/>
      <c r="E228" s="33"/>
      <c r="F228" s="33"/>
      <c r="G228" s="33"/>
      <c r="H228" s="33"/>
      <c r="I228" s="33"/>
      <c r="J228" s="33"/>
    </row>
    <row r="229" spans="2:10" ht="12.75">
      <c r="B229" s="33"/>
      <c r="C229" s="33"/>
      <c r="D229" s="33"/>
      <c r="E229" s="33"/>
      <c r="F229" s="33"/>
      <c r="G229" s="33"/>
      <c r="H229" s="33"/>
      <c r="I229" s="33"/>
      <c r="J229" s="33"/>
    </row>
    <row r="230" spans="2:10" ht="12.75">
      <c r="B230" s="33"/>
      <c r="C230" s="33"/>
      <c r="D230" s="33"/>
      <c r="E230" s="33"/>
      <c r="F230" s="33"/>
      <c r="G230" s="33"/>
      <c r="H230" s="33"/>
      <c r="I230" s="33"/>
      <c r="J230" s="33"/>
    </row>
    <row r="231" spans="2:10" ht="12.75">
      <c r="B231" s="33"/>
      <c r="C231" s="33"/>
      <c r="D231" s="33"/>
      <c r="E231" s="33"/>
      <c r="F231" s="33"/>
      <c r="G231" s="33"/>
      <c r="H231" s="33"/>
      <c r="I231" s="33"/>
      <c r="J231" s="33"/>
    </row>
    <row r="232" spans="2:10" ht="12.75">
      <c r="B232" s="33"/>
      <c r="C232" s="33"/>
      <c r="D232" s="33"/>
      <c r="E232" s="33"/>
      <c r="F232" s="33"/>
      <c r="G232" s="33"/>
      <c r="H232" s="33"/>
      <c r="I232" s="33"/>
      <c r="J232" s="33"/>
    </row>
    <row r="233" spans="2:10" ht="12.75">
      <c r="B233" s="33"/>
      <c r="C233" s="33"/>
      <c r="D233" s="33"/>
      <c r="E233" s="33"/>
      <c r="F233" s="33"/>
      <c r="G233" s="33"/>
      <c r="H233" s="33"/>
      <c r="I233" s="33"/>
      <c r="J233" s="33"/>
    </row>
    <row r="234" spans="2:10" ht="12.75">
      <c r="B234" s="33"/>
      <c r="C234" s="33"/>
      <c r="D234" s="33"/>
      <c r="E234" s="33"/>
      <c r="F234" s="33"/>
      <c r="G234" s="33"/>
      <c r="H234" s="33"/>
      <c r="I234" s="33"/>
      <c r="J234" s="33"/>
    </row>
    <row r="235" spans="2:10" ht="12.75">
      <c r="B235" s="33"/>
      <c r="C235" s="33"/>
      <c r="D235" s="33"/>
      <c r="E235" s="33"/>
      <c r="F235" s="33"/>
      <c r="G235" s="33"/>
      <c r="H235" s="33"/>
      <c r="I235" s="33"/>
      <c r="J235" s="33"/>
    </row>
    <row r="236" spans="2:10" ht="12.75">
      <c r="B236" s="33"/>
      <c r="C236" s="33"/>
      <c r="D236" s="33"/>
      <c r="E236" s="33"/>
      <c r="F236" s="33"/>
      <c r="G236" s="33"/>
      <c r="H236" s="33"/>
      <c r="I236" s="33"/>
      <c r="J236" s="33"/>
    </row>
    <row r="237" spans="2:10" ht="12.75">
      <c r="B237" s="33"/>
      <c r="C237" s="33"/>
      <c r="D237" s="33"/>
      <c r="E237" s="33"/>
      <c r="F237" s="33"/>
      <c r="G237" s="33"/>
      <c r="H237" s="33"/>
      <c r="I237" s="33"/>
      <c r="J237" s="33"/>
    </row>
    <row r="238" spans="2:10" ht="12.75">
      <c r="B238" s="33"/>
      <c r="C238" s="33"/>
      <c r="D238" s="33"/>
      <c r="E238" s="33"/>
      <c r="F238" s="33"/>
      <c r="G238" s="33"/>
      <c r="H238" s="33"/>
      <c r="I238" s="33"/>
      <c r="J238" s="33"/>
    </row>
    <row r="239" spans="2:10" ht="12.75">
      <c r="B239" s="33"/>
      <c r="C239" s="33"/>
      <c r="D239" s="33"/>
      <c r="E239" s="33"/>
      <c r="F239" s="33"/>
      <c r="G239" s="33"/>
      <c r="H239" s="33"/>
      <c r="I239" s="33"/>
      <c r="J239" s="33"/>
    </row>
    <row r="240" spans="2:10" ht="12.75">
      <c r="B240" s="33"/>
      <c r="C240" s="33"/>
      <c r="D240" s="33"/>
      <c r="E240" s="33"/>
      <c r="F240" s="33"/>
      <c r="G240" s="33"/>
      <c r="H240" s="33"/>
      <c r="I240" s="33"/>
      <c r="J240" s="33"/>
    </row>
    <row r="241" spans="2:10" ht="12.75">
      <c r="B241" s="33"/>
      <c r="C241" s="33"/>
      <c r="D241" s="33"/>
      <c r="E241" s="33"/>
      <c r="F241" s="33"/>
      <c r="G241" s="33"/>
      <c r="H241" s="33"/>
      <c r="I241" s="33"/>
      <c r="J241" s="33"/>
    </row>
    <row r="242" spans="2:10" ht="12.75">
      <c r="B242" s="33"/>
      <c r="C242" s="33"/>
      <c r="D242" s="33"/>
      <c r="E242" s="33"/>
      <c r="F242" s="33"/>
      <c r="G242" s="33"/>
      <c r="H242" s="33"/>
      <c r="I242" s="33"/>
      <c r="J242" s="33"/>
    </row>
    <row r="243" spans="2:10" ht="12.75">
      <c r="B243" s="33"/>
      <c r="C243" s="33"/>
      <c r="D243" s="33"/>
      <c r="E243" s="33"/>
      <c r="F243" s="33"/>
      <c r="G243" s="33"/>
      <c r="H243" s="33"/>
      <c r="I243" s="33"/>
      <c r="J243" s="33"/>
    </row>
    <row r="244" spans="2:10" ht="12.75">
      <c r="B244" s="33"/>
      <c r="C244" s="33"/>
      <c r="D244" s="33"/>
      <c r="E244" s="33"/>
      <c r="F244" s="33"/>
      <c r="G244" s="33"/>
      <c r="H244" s="33"/>
      <c r="I244" s="33"/>
      <c r="J244" s="33"/>
    </row>
    <row r="245" spans="2:10" ht="12.75">
      <c r="B245" s="33"/>
      <c r="C245" s="33"/>
      <c r="D245" s="33"/>
      <c r="E245" s="33"/>
      <c r="F245" s="33"/>
      <c r="G245" s="33"/>
      <c r="H245" s="33"/>
      <c r="I245" s="33"/>
      <c r="J245" s="33"/>
    </row>
    <row r="246" spans="2:10" ht="12.75">
      <c r="B246" s="33"/>
      <c r="C246" s="33"/>
      <c r="D246" s="33"/>
      <c r="E246" s="33"/>
      <c r="F246" s="33"/>
      <c r="G246" s="33"/>
      <c r="H246" s="33"/>
      <c r="I246" s="33"/>
      <c r="J246" s="33"/>
    </row>
    <row r="247" spans="2:10" ht="12.75">
      <c r="B247" s="33"/>
      <c r="C247" s="33"/>
      <c r="D247" s="33"/>
      <c r="E247" s="33"/>
      <c r="F247" s="33"/>
      <c r="G247" s="33"/>
      <c r="H247" s="33"/>
      <c r="I247" s="33"/>
      <c r="J247" s="33"/>
    </row>
    <row r="248" spans="2:10" ht="12.75">
      <c r="B248" s="33"/>
      <c r="C248" s="33"/>
      <c r="D248" s="33"/>
      <c r="E248" s="33"/>
      <c r="F248" s="33"/>
      <c r="G248" s="33"/>
      <c r="H248" s="33"/>
      <c r="I248" s="33"/>
      <c r="J248" s="33"/>
    </row>
    <row r="249" spans="2:10" ht="12.75">
      <c r="B249" s="33"/>
      <c r="C249" s="33"/>
      <c r="D249" s="33"/>
      <c r="E249" s="33"/>
      <c r="F249" s="33"/>
      <c r="G249" s="33"/>
      <c r="H249" s="33"/>
      <c r="I249" s="33"/>
      <c r="J249" s="33"/>
    </row>
    <row r="250" spans="2:10" ht="12.75">
      <c r="B250" s="33"/>
      <c r="C250" s="33"/>
      <c r="D250" s="33"/>
      <c r="E250" s="33"/>
      <c r="F250" s="33"/>
      <c r="G250" s="33"/>
      <c r="H250" s="33"/>
      <c r="I250" s="33"/>
      <c r="J250" s="33"/>
    </row>
    <row r="251" spans="2:10" ht="12.75">
      <c r="B251" s="33"/>
      <c r="C251" s="33"/>
      <c r="D251" s="33"/>
      <c r="E251" s="33"/>
      <c r="F251" s="33"/>
      <c r="G251" s="33"/>
      <c r="H251" s="33"/>
      <c r="I251" s="33"/>
      <c r="J251" s="33"/>
    </row>
    <row r="252" spans="2:10" ht="12.75">
      <c r="B252" s="33"/>
      <c r="C252" s="33"/>
      <c r="D252" s="33"/>
      <c r="E252" s="33"/>
      <c r="F252" s="33"/>
      <c r="G252" s="33"/>
      <c r="H252" s="33"/>
      <c r="I252" s="33"/>
      <c r="J252" s="33"/>
    </row>
    <row r="253" spans="2:10" ht="12.75">
      <c r="B253" s="33"/>
      <c r="C253" s="33"/>
      <c r="D253" s="33"/>
      <c r="E253" s="33"/>
      <c r="F253" s="33"/>
      <c r="G253" s="33"/>
      <c r="H253" s="33"/>
      <c r="I253" s="33"/>
      <c r="J253" s="33"/>
    </row>
    <row r="254" spans="2:10" ht="12.75">
      <c r="B254" s="33"/>
      <c r="C254" s="33"/>
      <c r="D254" s="33"/>
      <c r="E254" s="33"/>
      <c r="F254" s="33"/>
      <c r="G254" s="33"/>
      <c r="H254" s="33"/>
      <c r="I254" s="33"/>
      <c r="J254" s="33"/>
    </row>
    <row r="255" spans="2:10" ht="12.75">
      <c r="B255" s="33"/>
      <c r="C255" s="33"/>
      <c r="D255" s="33"/>
      <c r="E255" s="33"/>
      <c r="F255" s="33"/>
      <c r="G255" s="33"/>
      <c r="H255" s="33"/>
      <c r="I255" s="33"/>
      <c r="J255" s="33"/>
    </row>
    <row r="256" spans="2:10" ht="12.75">
      <c r="B256" s="33"/>
      <c r="C256" s="33"/>
      <c r="D256" s="33"/>
      <c r="E256" s="33"/>
      <c r="F256" s="33"/>
      <c r="G256" s="33"/>
      <c r="H256" s="33"/>
      <c r="I256" s="33"/>
      <c r="J256" s="33"/>
    </row>
    <row r="257" spans="2:10" ht="12.75">
      <c r="B257" s="33"/>
      <c r="C257" s="33"/>
      <c r="D257" s="33"/>
      <c r="E257" s="33"/>
      <c r="F257" s="33"/>
      <c r="G257" s="33"/>
      <c r="H257" s="33"/>
      <c r="I257" s="33"/>
      <c r="J257" s="33"/>
    </row>
    <row r="258" spans="2:10" ht="12.75">
      <c r="B258" s="33"/>
      <c r="C258" s="33"/>
      <c r="D258" s="33"/>
      <c r="E258" s="33"/>
      <c r="F258" s="33"/>
      <c r="G258" s="33"/>
      <c r="H258" s="33"/>
      <c r="I258" s="33"/>
      <c r="J258" s="33"/>
    </row>
    <row r="259" spans="2:10" ht="12.75">
      <c r="B259" s="33"/>
      <c r="C259" s="33"/>
      <c r="D259" s="33"/>
      <c r="E259" s="33"/>
      <c r="F259" s="33"/>
      <c r="G259" s="33"/>
      <c r="H259" s="33"/>
      <c r="I259" s="33"/>
      <c r="J259" s="33"/>
    </row>
    <row r="260" spans="2:10" ht="12.75">
      <c r="B260" s="33"/>
      <c r="C260" s="33"/>
      <c r="D260" s="33"/>
      <c r="E260" s="33"/>
      <c r="F260" s="33"/>
      <c r="G260" s="33"/>
      <c r="H260" s="33"/>
      <c r="I260" s="33"/>
      <c r="J260" s="33"/>
    </row>
    <row r="261" spans="2:10" ht="12.75">
      <c r="B261" s="33"/>
      <c r="C261" s="33"/>
      <c r="D261" s="33"/>
      <c r="E261" s="33"/>
      <c r="F261" s="33"/>
      <c r="G261" s="33"/>
      <c r="H261" s="33"/>
      <c r="I261" s="33"/>
      <c r="J261" s="33"/>
    </row>
    <row r="262" spans="2:10" ht="12.75">
      <c r="B262" s="33"/>
      <c r="C262" s="33"/>
      <c r="D262" s="33"/>
      <c r="E262" s="33"/>
      <c r="F262" s="33"/>
      <c r="G262" s="33"/>
      <c r="H262" s="33"/>
      <c r="I262" s="33"/>
      <c r="J262" s="33"/>
    </row>
    <row r="263" spans="2:10" ht="12.75">
      <c r="B263" s="33"/>
      <c r="C263" s="33"/>
      <c r="D263" s="33"/>
      <c r="E263" s="33"/>
      <c r="F263" s="33"/>
      <c r="G263" s="33"/>
      <c r="H263" s="33"/>
      <c r="I263" s="33"/>
      <c r="J263" s="33"/>
    </row>
    <row r="264" spans="2:10" ht="12.75">
      <c r="B264" s="33"/>
      <c r="C264" s="33"/>
      <c r="D264" s="33"/>
      <c r="E264" s="33"/>
      <c r="F264" s="33"/>
      <c r="G264" s="33"/>
      <c r="H264" s="33"/>
      <c r="I264" s="33"/>
      <c r="J264" s="33"/>
    </row>
    <row r="265" spans="2:10" ht="12.75">
      <c r="B265" s="33"/>
      <c r="C265" s="33"/>
      <c r="D265" s="33"/>
      <c r="E265" s="33"/>
      <c r="F265" s="33"/>
      <c r="G265" s="33"/>
      <c r="H265" s="33"/>
      <c r="I265" s="33"/>
      <c r="J265" s="33"/>
    </row>
    <row r="266" spans="2:10" ht="12.75">
      <c r="B266" s="33"/>
      <c r="C266" s="33"/>
      <c r="D266" s="33"/>
      <c r="E266" s="33"/>
      <c r="F266" s="33"/>
      <c r="G266" s="33"/>
      <c r="H266" s="33"/>
      <c r="I266" s="33"/>
      <c r="J266" s="33"/>
    </row>
    <row r="267" spans="2:10" ht="12.75">
      <c r="B267" s="33"/>
      <c r="C267" s="33"/>
      <c r="D267" s="33"/>
      <c r="E267" s="33"/>
      <c r="F267" s="33"/>
      <c r="G267" s="33"/>
      <c r="H267" s="33"/>
      <c r="I267" s="33"/>
      <c r="J267" s="33"/>
    </row>
    <row r="268" spans="2:10" ht="12.75">
      <c r="B268" s="33"/>
      <c r="C268" s="33"/>
      <c r="D268" s="33"/>
      <c r="E268" s="33"/>
      <c r="F268" s="33"/>
      <c r="G268" s="33"/>
      <c r="H268" s="33"/>
      <c r="I268" s="33"/>
      <c r="J268" s="33"/>
    </row>
    <row r="269" spans="2:10" ht="12.75">
      <c r="B269" s="33"/>
      <c r="C269" s="33"/>
      <c r="D269" s="33"/>
      <c r="E269" s="33"/>
      <c r="F269" s="33"/>
      <c r="G269" s="33"/>
      <c r="H269" s="33"/>
      <c r="I269" s="33"/>
      <c r="J269" s="33"/>
    </row>
    <row r="270" spans="2:10" ht="12.75">
      <c r="B270" s="33"/>
      <c r="C270" s="33"/>
      <c r="D270" s="33"/>
      <c r="E270" s="33"/>
      <c r="F270" s="33"/>
      <c r="G270" s="33"/>
      <c r="H270" s="33"/>
      <c r="I270" s="33"/>
      <c r="J270" s="33"/>
    </row>
    <row r="271" spans="2:10" ht="12.75">
      <c r="B271" s="33"/>
      <c r="C271" s="33"/>
      <c r="D271" s="33"/>
      <c r="E271" s="33"/>
      <c r="F271" s="33"/>
      <c r="G271" s="33"/>
      <c r="H271" s="33"/>
      <c r="I271" s="33"/>
      <c r="J271" s="33"/>
    </row>
    <row r="272" spans="2:10" ht="12.75">
      <c r="B272" s="33"/>
      <c r="C272" s="33"/>
      <c r="D272" s="33"/>
      <c r="E272" s="33"/>
      <c r="F272" s="33"/>
      <c r="G272" s="33"/>
      <c r="H272" s="33"/>
      <c r="I272" s="33"/>
      <c r="J272" s="33"/>
    </row>
    <row r="273" spans="2:10" ht="12.75">
      <c r="B273" s="33"/>
      <c r="C273" s="33"/>
      <c r="D273" s="33"/>
      <c r="E273" s="33"/>
      <c r="F273" s="33"/>
      <c r="G273" s="33"/>
      <c r="H273" s="33"/>
      <c r="I273" s="33"/>
      <c r="J273" s="33"/>
    </row>
    <row r="274" spans="2:10" ht="12.75">
      <c r="B274" s="33"/>
      <c r="C274" s="33"/>
      <c r="D274" s="33"/>
      <c r="E274" s="33"/>
      <c r="F274" s="33"/>
      <c r="G274" s="33"/>
      <c r="H274" s="33"/>
      <c r="I274" s="33"/>
      <c r="J274" s="33"/>
    </row>
    <row r="275" spans="2:10" ht="12.75">
      <c r="B275" s="33"/>
      <c r="C275" s="33"/>
      <c r="D275" s="33"/>
      <c r="E275" s="33"/>
      <c r="F275" s="33"/>
      <c r="G275" s="33"/>
      <c r="H275" s="33"/>
      <c r="I275" s="33"/>
      <c r="J275" s="33"/>
    </row>
    <row r="276" spans="2:10" ht="12.75">
      <c r="B276" s="33"/>
      <c r="C276" s="33"/>
      <c r="D276" s="33"/>
      <c r="E276" s="33"/>
      <c r="F276" s="33"/>
      <c r="G276" s="33"/>
      <c r="H276" s="33"/>
      <c r="I276" s="33"/>
      <c r="J276" s="33"/>
    </row>
    <row r="277" spans="2:10" ht="12.75">
      <c r="B277" s="33"/>
      <c r="C277" s="33"/>
      <c r="D277" s="33"/>
      <c r="E277" s="33"/>
      <c r="F277" s="33"/>
      <c r="G277" s="33"/>
      <c r="H277" s="33"/>
      <c r="I277" s="33"/>
      <c r="J277" s="33"/>
    </row>
    <row r="278" spans="2:10" ht="12.75">
      <c r="B278" s="33"/>
      <c r="C278" s="33"/>
      <c r="D278" s="33"/>
      <c r="E278" s="33"/>
      <c r="F278" s="33"/>
      <c r="G278" s="33"/>
      <c r="H278" s="33"/>
      <c r="I278" s="33"/>
      <c r="J278" s="33"/>
    </row>
    <row r="279" spans="2:10" ht="12.75">
      <c r="B279" s="33"/>
      <c r="C279" s="33"/>
      <c r="D279" s="33"/>
      <c r="E279" s="33"/>
      <c r="F279" s="33"/>
      <c r="G279" s="33"/>
      <c r="H279" s="33"/>
      <c r="I279" s="33"/>
      <c r="J279" s="33"/>
    </row>
    <row r="280" spans="2:10" ht="12.75">
      <c r="B280" s="33"/>
      <c r="C280" s="33"/>
      <c r="D280" s="33"/>
      <c r="E280" s="33"/>
      <c r="F280" s="33"/>
      <c r="G280" s="33"/>
      <c r="H280" s="33"/>
      <c r="I280" s="33"/>
      <c r="J280" s="33"/>
    </row>
    <row r="281" spans="2:10" ht="12.75">
      <c r="B281" s="33"/>
      <c r="C281" s="33"/>
      <c r="D281" s="33"/>
      <c r="E281" s="33"/>
      <c r="F281" s="33"/>
      <c r="G281" s="33"/>
      <c r="H281" s="33"/>
      <c r="I281" s="33"/>
      <c r="J281" s="33"/>
    </row>
    <row r="282" spans="2:10" ht="12.75">
      <c r="B282" s="33"/>
      <c r="C282" s="33"/>
      <c r="D282" s="33"/>
      <c r="E282" s="33"/>
      <c r="F282" s="33"/>
      <c r="G282" s="33"/>
      <c r="H282" s="33"/>
      <c r="I282" s="33"/>
      <c r="J282" s="33"/>
    </row>
    <row r="283" spans="2:10" ht="12.75">
      <c r="B283" s="33"/>
      <c r="C283" s="33"/>
      <c r="D283" s="33"/>
      <c r="E283" s="33"/>
      <c r="F283" s="33"/>
      <c r="G283" s="33"/>
      <c r="H283" s="33"/>
      <c r="I283" s="33"/>
      <c r="J283" s="33"/>
    </row>
    <row r="284" spans="2:10" ht="12.75">
      <c r="B284" s="33"/>
      <c r="C284" s="33"/>
      <c r="D284" s="33"/>
      <c r="E284" s="33"/>
      <c r="F284" s="33"/>
      <c r="G284" s="33"/>
      <c r="H284" s="33"/>
      <c r="I284" s="33"/>
      <c r="J284" s="33"/>
    </row>
    <row r="285" spans="2:10" ht="12.75">
      <c r="B285" s="33"/>
      <c r="C285" s="33"/>
      <c r="D285" s="33"/>
      <c r="E285" s="33"/>
      <c r="F285" s="33"/>
      <c r="G285" s="33"/>
      <c r="H285" s="33"/>
      <c r="I285" s="33"/>
      <c r="J285" s="33"/>
    </row>
    <row r="286" spans="2:10" ht="12.75">
      <c r="B286" s="33"/>
      <c r="C286" s="33"/>
      <c r="D286" s="33"/>
      <c r="E286" s="33"/>
      <c r="F286" s="33"/>
      <c r="G286" s="33"/>
      <c r="H286" s="33"/>
      <c r="I286" s="33"/>
      <c r="J286" s="33"/>
    </row>
    <row r="287" spans="2:10" ht="12.75">
      <c r="B287" s="33"/>
      <c r="C287" s="33"/>
      <c r="D287" s="33"/>
      <c r="E287" s="33"/>
      <c r="F287" s="33"/>
      <c r="G287" s="33"/>
      <c r="H287" s="33"/>
      <c r="I287" s="33"/>
      <c r="J287" s="33"/>
    </row>
    <row r="288" spans="2:10" ht="12.75">
      <c r="B288" s="33"/>
      <c r="C288" s="33"/>
      <c r="D288" s="33"/>
      <c r="E288" s="33"/>
      <c r="F288" s="33"/>
      <c r="G288" s="33"/>
      <c r="H288" s="33"/>
      <c r="I288" s="33"/>
      <c r="J288" s="33"/>
    </row>
    <row r="289" spans="2:10" ht="12.75">
      <c r="B289" s="33"/>
      <c r="C289" s="33"/>
      <c r="D289" s="33"/>
      <c r="E289" s="33"/>
      <c r="F289" s="33"/>
      <c r="G289" s="33"/>
      <c r="H289" s="33"/>
      <c r="I289" s="33"/>
      <c r="J289" s="33"/>
    </row>
    <row r="290" spans="2:10" ht="12.75">
      <c r="B290" s="33"/>
      <c r="C290" s="33"/>
      <c r="D290" s="33"/>
      <c r="E290" s="33"/>
      <c r="F290" s="33"/>
      <c r="G290" s="33"/>
      <c r="H290" s="33"/>
      <c r="I290" s="33"/>
      <c r="J290" s="33"/>
    </row>
    <row r="291" spans="2:10" ht="12.75">
      <c r="B291" s="33"/>
      <c r="C291" s="33"/>
      <c r="D291" s="33"/>
      <c r="E291" s="33"/>
      <c r="F291" s="33"/>
      <c r="G291" s="33"/>
      <c r="H291" s="33"/>
      <c r="I291" s="33"/>
      <c r="J291" s="33"/>
    </row>
    <row r="292" spans="2:10" ht="12.75">
      <c r="B292" s="33"/>
      <c r="C292" s="33"/>
      <c r="D292" s="33"/>
      <c r="E292" s="33"/>
      <c r="F292" s="33"/>
      <c r="G292" s="33"/>
      <c r="H292" s="33"/>
      <c r="I292" s="33"/>
      <c r="J292" s="33"/>
    </row>
    <row r="293" spans="2:10" ht="12.75">
      <c r="B293" s="33"/>
      <c r="C293" s="33"/>
      <c r="D293" s="33"/>
      <c r="E293" s="33"/>
      <c r="F293" s="33"/>
      <c r="G293" s="33"/>
      <c r="H293" s="33"/>
      <c r="I293" s="33"/>
      <c r="J293" s="33"/>
    </row>
    <row r="294" spans="2:10" ht="12.75">
      <c r="B294" s="33"/>
      <c r="C294" s="33"/>
      <c r="D294" s="33"/>
      <c r="E294" s="33"/>
      <c r="F294" s="33"/>
      <c r="G294" s="33"/>
      <c r="H294" s="33"/>
      <c r="I294" s="33"/>
      <c r="J294" s="33"/>
    </row>
    <row r="295" spans="2:10" ht="12.75">
      <c r="B295" s="33"/>
      <c r="C295" s="33"/>
      <c r="D295" s="33"/>
      <c r="E295" s="33"/>
      <c r="F295" s="33"/>
      <c r="G295" s="33"/>
      <c r="H295" s="33"/>
      <c r="I295" s="33"/>
      <c r="J295" s="33"/>
    </row>
    <row r="296" spans="2:10" ht="12.75">
      <c r="B296" s="33"/>
      <c r="C296" s="33"/>
      <c r="D296" s="33"/>
      <c r="E296" s="33"/>
      <c r="F296" s="33"/>
      <c r="G296" s="33"/>
      <c r="H296" s="33"/>
      <c r="I296" s="33"/>
      <c r="J296" s="33"/>
    </row>
    <row r="297" spans="2:10" ht="12.75">
      <c r="B297" s="33"/>
      <c r="C297" s="33"/>
      <c r="D297" s="33"/>
      <c r="E297" s="33"/>
      <c r="F297" s="33"/>
      <c r="G297" s="33"/>
      <c r="H297" s="33"/>
      <c r="I297" s="33"/>
      <c r="J297" s="33"/>
    </row>
    <row r="298" spans="2:10" ht="12.75">
      <c r="B298" s="33"/>
      <c r="C298" s="33"/>
      <c r="D298" s="33"/>
      <c r="E298" s="33"/>
      <c r="F298" s="33"/>
      <c r="G298" s="33"/>
      <c r="H298" s="33"/>
      <c r="I298" s="33"/>
      <c r="J298" s="33"/>
    </row>
    <row r="299" spans="2:10" ht="12.75">
      <c r="B299" s="33"/>
      <c r="C299" s="33"/>
      <c r="D299" s="33"/>
      <c r="E299" s="33"/>
      <c r="F299" s="33"/>
      <c r="G299" s="33"/>
      <c r="H299" s="33"/>
      <c r="I299" s="33"/>
      <c r="J299" s="33"/>
    </row>
    <row r="300" spans="2:10" ht="12.75">
      <c r="B300" s="33"/>
      <c r="C300" s="33"/>
      <c r="D300" s="33"/>
      <c r="E300" s="33"/>
      <c r="F300" s="33"/>
      <c r="G300" s="33"/>
      <c r="H300" s="33"/>
      <c r="I300" s="33"/>
      <c r="J300" s="33"/>
    </row>
    <row r="301" spans="2:10" ht="12.75">
      <c r="B301" s="33"/>
      <c r="C301" s="33"/>
      <c r="D301" s="33"/>
      <c r="E301" s="33"/>
      <c r="F301" s="33"/>
      <c r="G301" s="33"/>
      <c r="H301" s="33"/>
      <c r="I301" s="33"/>
      <c r="J301" s="33"/>
    </row>
    <row r="302" spans="2:10" ht="12.75">
      <c r="B302" s="33"/>
      <c r="C302" s="33"/>
      <c r="D302" s="33"/>
      <c r="E302" s="33"/>
      <c r="F302" s="33"/>
      <c r="G302" s="33"/>
      <c r="H302" s="33"/>
      <c r="I302" s="33"/>
      <c r="J302" s="33"/>
    </row>
    <row r="303" spans="2:10" ht="12.75">
      <c r="B303" s="33"/>
      <c r="C303" s="33"/>
      <c r="D303" s="33"/>
      <c r="E303" s="33"/>
      <c r="F303" s="33"/>
      <c r="G303" s="33"/>
      <c r="H303" s="33"/>
      <c r="I303" s="33"/>
      <c r="J303" s="33"/>
    </row>
    <row r="304" spans="2:10" ht="12.75">
      <c r="B304" s="33"/>
      <c r="C304" s="33"/>
      <c r="D304" s="33"/>
      <c r="E304" s="33"/>
      <c r="F304" s="33"/>
      <c r="G304" s="33"/>
      <c r="H304" s="33"/>
      <c r="I304" s="33"/>
      <c r="J304" s="33"/>
    </row>
    <row r="305" spans="2:10" ht="12.75">
      <c r="B305" s="33"/>
      <c r="C305" s="33"/>
      <c r="D305" s="33"/>
      <c r="E305" s="33"/>
      <c r="F305" s="33"/>
      <c r="G305" s="33"/>
      <c r="H305" s="33"/>
      <c r="I305" s="33"/>
      <c r="J305" s="33"/>
    </row>
    <row r="306" spans="2:10" ht="12.75">
      <c r="B306" s="33"/>
      <c r="C306" s="33"/>
      <c r="D306" s="33"/>
      <c r="E306" s="33"/>
      <c r="F306" s="33"/>
      <c r="G306" s="33"/>
      <c r="H306" s="33"/>
      <c r="I306" s="33"/>
      <c r="J306" s="33"/>
    </row>
    <row r="307" spans="2:10" ht="12.75">
      <c r="B307" s="33"/>
      <c r="C307" s="33"/>
      <c r="D307" s="33"/>
      <c r="E307" s="33"/>
      <c r="F307" s="33"/>
      <c r="G307" s="33"/>
      <c r="H307" s="33"/>
      <c r="I307" s="33"/>
      <c r="J307" s="33"/>
    </row>
    <row r="308" spans="2:10" ht="12.75">
      <c r="B308" s="33"/>
      <c r="C308" s="33"/>
      <c r="D308" s="33"/>
      <c r="E308" s="33"/>
      <c r="F308" s="33"/>
      <c r="G308" s="33"/>
      <c r="H308" s="33"/>
      <c r="I308" s="33"/>
      <c r="J308" s="33"/>
    </row>
    <row r="309" spans="2:10" ht="12.75">
      <c r="B309" s="33"/>
      <c r="C309" s="33"/>
      <c r="D309" s="33"/>
      <c r="E309" s="33"/>
      <c r="F309" s="33"/>
      <c r="G309" s="33"/>
      <c r="H309" s="33"/>
      <c r="I309" s="33"/>
      <c r="J309" s="33"/>
    </row>
    <row r="310" spans="2:10" ht="12.75">
      <c r="B310" s="33"/>
      <c r="C310" s="33"/>
      <c r="D310" s="33"/>
      <c r="E310" s="33"/>
      <c r="F310" s="33"/>
      <c r="G310" s="33"/>
      <c r="H310" s="33"/>
      <c r="I310" s="33"/>
      <c r="J310" s="33"/>
    </row>
    <row r="311" spans="2:10" ht="12.75">
      <c r="B311" s="33"/>
      <c r="C311" s="33"/>
      <c r="D311" s="33"/>
      <c r="E311" s="33"/>
      <c r="F311" s="33"/>
      <c r="G311" s="33"/>
      <c r="H311" s="33"/>
      <c r="I311" s="33"/>
      <c r="J311" s="33"/>
    </row>
    <row r="312" spans="2:10" ht="12.75">
      <c r="B312" s="33"/>
      <c r="C312" s="33"/>
      <c r="D312" s="33"/>
      <c r="E312" s="33"/>
      <c r="F312" s="33"/>
      <c r="G312" s="33"/>
      <c r="H312" s="33"/>
      <c r="I312" s="33"/>
      <c r="J312" s="33"/>
    </row>
    <row r="313" spans="2:10" ht="12.75">
      <c r="B313" s="33"/>
      <c r="C313" s="33"/>
      <c r="D313" s="33"/>
      <c r="E313" s="33"/>
      <c r="F313" s="33"/>
      <c r="G313" s="33"/>
      <c r="H313" s="33"/>
      <c r="I313" s="33"/>
      <c r="J313" s="33"/>
    </row>
    <row r="314" spans="2:10" ht="12.75">
      <c r="B314" s="33"/>
      <c r="C314" s="33"/>
      <c r="D314" s="33"/>
      <c r="E314" s="33"/>
      <c r="F314" s="33"/>
      <c r="G314" s="33"/>
      <c r="H314" s="33"/>
      <c r="I314" s="33"/>
      <c r="J314" s="33"/>
    </row>
    <row r="315" spans="2:10" ht="12.75">
      <c r="B315" s="33"/>
      <c r="C315" s="33"/>
      <c r="D315" s="33"/>
      <c r="E315" s="33"/>
      <c r="F315" s="33"/>
      <c r="G315" s="33"/>
      <c r="H315" s="33"/>
      <c r="I315" s="33"/>
      <c r="J315" s="33"/>
    </row>
    <row r="316" spans="2:10" ht="12.75">
      <c r="B316" s="33"/>
      <c r="C316" s="33"/>
      <c r="D316" s="33"/>
      <c r="E316" s="33"/>
      <c r="F316" s="33"/>
      <c r="G316" s="33"/>
      <c r="H316" s="33"/>
      <c r="I316" s="33"/>
      <c r="J316" s="33"/>
    </row>
    <row r="317" spans="2:10" ht="12.75">
      <c r="B317" s="33"/>
      <c r="C317" s="33"/>
      <c r="D317" s="33"/>
      <c r="E317" s="33"/>
      <c r="F317" s="33"/>
      <c r="G317" s="33"/>
      <c r="H317" s="33"/>
      <c r="I317" s="33"/>
      <c r="J317" s="33"/>
    </row>
    <row r="318" spans="2:10" ht="12.75">
      <c r="B318" s="33"/>
      <c r="C318" s="33"/>
      <c r="D318" s="33"/>
      <c r="E318" s="33"/>
      <c r="F318" s="33"/>
      <c r="G318" s="33"/>
      <c r="H318" s="33"/>
      <c r="I318" s="33"/>
      <c r="J318" s="33"/>
    </row>
    <row r="319" spans="2:10" ht="12.75">
      <c r="B319" s="33"/>
      <c r="C319" s="33"/>
      <c r="D319" s="33"/>
      <c r="E319" s="33"/>
      <c r="F319" s="33"/>
      <c r="G319" s="33"/>
      <c r="H319" s="33"/>
      <c r="I319" s="33"/>
      <c r="J319" s="33"/>
    </row>
    <row r="320" spans="2:10" ht="12.75">
      <c r="B320" s="33"/>
      <c r="C320" s="33"/>
      <c r="D320" s="33"/>
      <c r="E320" s="33"/>
      <c r="F320" s="33"/>
      <c r="G320" s="33"/>
      <c r="H320" s="33"/>
      <c r="I320" s="33"/>
      <c r="J320" s="33"/>
    </row>
    <row r="321" spans="2:10" ht="12.75">
      <c r="B321" s="33"/>
      <c r="C321" s="33"/>
      <c r="D321" s="33"/>
      <c r="E321" s="33"/>
      <c r="F321" s="33"/>
      <c r="G321" s="33"/>
      <c r="H321" s="33"/>
      <c r="I321" s="33"/>
      <c r="J321" s="33"/>
    </row>
    <row r="322" spans="2:10" ht="12.75">
      <c r="B322" s="33"/>
      <c r="C322" s="33"/>
      <c r="D322" s="33"/>
      <c r="E322" s="33"/>
      <c r="F322" s="33"/>
      <c r="G322" s="33"/>
      <c r="H322" s="33"/>
      <c r="I322" s="33"/>
      <c r="J322" s="33"/>
    </row>
    <row r="323" spans="2:10" ht="12.75">
      <c r="B323" s="33"/>
      <c r="C323" s="33"/>
      <c r="D323" s="33"/>
      <c r="E323" s="33"/>
      <c r="F323" s="33"/>
      <c r="G323" s="33"/>
      <c r="H323" s="33"/>
      <c r="I323" s="33"/>
      <c r="J323" s="33"/>
    </row>
    <row r="324" spans="2:10" ht="12.75">
      <c r="B324" s="33"/>
      <c r="C324" s="33"/>
      <c r="D324" s="33"/>
      <c r="E324" s="33"/>
      <c r="F324" s="33"/>
      <c r="G324" s="33"/>
      <c r="H324" s="33"/>
      <c r="I324" s="33"/>
      <c r="J324" s="33"/>
    </row>
    <row r="325" spans="2:10" ht="12.75">
      <c r="B325" s="33"/>
      <c r="C325" s="33"/>
      <c r="D325" s="33"/>
      <c r="E325" s="33"/>
      <c r="F325" s="33"/>
      <c r="G325" s="33"/>
      <c r="H325" s="33"/>
      <c r="I325" s="33"/>
      <c r="J325" s="33"/>
    </row>
    <row r="326" spans="2:10" ht="12.75">
      <c r="B326" s="33"/>
      <c r="C326" s="33"/>
      <c r="D326" s="33"/>
      <c r="E326" s="33"/>
      <c r="F326" s="33"/>
      <c r="G326" s="33"/>
      <c r="H326" s="33"/>
      <c r="I326" s="33"/>
      <c r="J326" s="33"/>
    </row>
    <row r="327" spans="2:10" ht="12.75">
      <c r="B327" s="33"/>
      <c r="C327" s="33"/>
      <c r="D327" s="33"/>
      <c r="E327" s="33"/>
      <c r="F327" s="33"/>
      <c r="G327" s="33"/>
      <c r="H327" s="33"/>
      <c r="I327" s="33"/>
      <c r="J327" s="33"/>
    </row>
    <row r="328" spans="2:10" ht="12.75">
      <c r="B328" s="33"/>
      <c r="C328" s="33"/>
      <c r="D328" s="33"/>
      <c r="E328" s="33"/>
      <c r="F328" s="33"/>
      <c r="G328" s="33"/>
      <c r="H328" s="33"/>
      <c r="I328" s="33"/>
      <c r="J328" s="33"/>
    </row>
    <row r="329" spans="2:10" ht="12.75">
      <c r="B329" s="33"/>
      <c r="C329" s="33"/>
      <c r="D329" s="33"/>
      <c r="E329" s="33"/>
      <c r="F329" s="33"/>
      <c r="G329" s="33"/>
      <c r="H329" s="33"/>
      <c r="I329" s="33"/>
      <c r="J329" s="33"/>
    </row>
    <row r="330" spans="2:10" ht="12.75">
      <c r="B330" s="33"/>
      <c r="C330" s="33"/>
      <c r="D330" s="33"/>
      <c r="E330" s="33"/>
      <c r="F330" s="33"/>
      <c r="G330" s="33"/>
      <c r="H330" s="33"/>
      <c r="I330" s="33"/>
      <c r="J330" s="33"/>
    </row>
    <row r="331" spans="2:10" ht="12.75">
      <c r="B331" s="33"/>
      <c r="C331" s="33"/>
      <c r="D331" s="33"/>
      <c r="E331" s="33"/>
      <c r="F331" s="33"/>
      <c r="G331" s="33"/>
      <c r="H331" s="33"/>
      <c r="I331" s="33"/>
      <c r="J331" s="33"/>
    </row>
    <row r="332" spans="2:10" ht="12.75">
      <c r="B332" s="33"/>
      <c r="C332" s="33"/>
      <c r="D332" s="33"/>
      <c r="E332" s="33"/>
      <c r="F332" s="33"/>
      <c r="G332" s="33"/>
      <c r="H332" s="33"/>
      <c r="I332" s="33"/>
      <c r="J332" s="33"/>
    </row>
    <row r="333" spans="2:10" ht="12.75">
      <c r="B333" s="33"/>
      <c r="C333" s="33"/>
      <c r="D333" s="33"/>
      <c r="E333" s="33"/>
      <c r="F333" s="33"/>
      <c r="G333" s="33"/>
      <c r="H333" s="33"/>
      <c r="I333" s="33"/>
      <c r="J333" s="33"/>
    </row>
    <row r="334" spans="2:10" ht="12.75">
      <c r="B334" s="33"/>
      <c r="C334" s="33"/>
      <c r="D334" s="33"/>
      <c r="E334" s="33"/>
      <c r="F334" s="33"/>
      <c r="G334" s="33"/>
      <c r="H334" s="33"/>
      <c r="I334" s="33"/>
      <c r="J334" s="33"/>
    </row>
    <row r="335" spans="2:10" ht="12.75">
      <c r="B335" s="33"/>
      <c r="C335" s="33"/>
      <c r="D335" s="33"/>
      <c r="E335" s="33"/>
      <c r="F335" s="33"/>
      <c r="G335" s="33"/>
      <c r="H335" s="33"/>
      <c r="I335" s="33"/>
      <c r="J335" s="33"/>
    </row>
    <row r="336" spans="2:10" ht="12.75">
      <c r="B336" s="33"/>
      <c r="C336" s="33"/>
      <c r="D336" s="33"/>
      <c r="E336" s="33"/>
      <c r="F336" s="33"/>
      <c r="G336" s="33"/>
      <c r="H336" s="33"/>
      <c r="I336" s="33"/>
      <c r="J336" s="33"/>
    </row>
    <row r="337" spans="2:10" ht="12.75">
      <c r="B337" s="33"/>
      <c r="C337" s="33"/>
      <c r="D337" s="33"/>
      <c r="E337" s="33"/>
      <c r="F337" s="33"/>
      <c r="G337" s="33"/>
      <c r="H337" s="33"/>
      <c r="I337" s="33"/>
      <c r="J337" s="33"/>
    </row>
    <row r="338" spans="2:10" ht="12.75">
      <c r="B338" s="33"/>
      <c r="C338" s="33"/>
      <c r="D338" s="33"/>
      <c r="E338" s="33"/>
      <c r="F338" s="33"/>
      <c r="G338" s="33"/>
      <c r="H338" s="33"/>
      <c r="I338" s="33"/>
      <c r="J338" s="33"/>
    </row>
    <row r="339" spans="2:10" ht="12.75">
      <c r="B339" s="33"/>
      <c r="C339" s="33"/>
      <c r="D339" s="33"/>
      <c r="E339" s="33"/>
      <c r="F339" s="33"/>
      <c r="G339" s="33"/>
      <c r="H339" s="33"/>
      <c r="I339" s="33"/>
      <c r="J339" s="33"/>
    </row>
    <row r="340" spans="2:10" ht="12.75">
      <c r="B340" s="33"/>
      <c r="C340" s="33"/>
      <c r="D340" s="33"/>
      <c r="E340" s="33"/>
      <c r="F340" s="33"/>
      <c r="G340" s="33"/>
      <c r="H340" s="33"/>
      <c r="I340" s="33"/>
      <c r="J340" s="33"/>
    </row>
    <row r="341" spans="2:10" ht="12.75">
      <c r="B341" s="33"/>
      <c r="C341" s="33"/>
      <c r="D341" s="33"/>
      <c r="E341" s="33"/>
      <c r="F341" s="33"/>
      <c r="G341" s="33"/>
      <c r="H341" s="33"/>
      <c r="I341" s="33"/>
      <c r="J341" s="33"/>
    </row>
    <row r="342" spans="2:10" ht="12.75">
      <c r="B342" s="33"/>
      <c r="C342" s="33"/>
      <c r="D342" s="33"/>
      <c r="E342" s="33"/>
      <c r="F342" s="33"/>
      <c r="G342" s="33"/>
      <c r="H342" s="33"/>
      <c r="I342" s="33"/>
      <c r="J342" s="33"/>
    </row>
    <row r="343" spans="2:10" ht="12.75">
      <c r="B343" s="33"/>
      <c r="C343" s="33"/>
      <c r="D343" s="33"/>
      <c r="E343" s="33"/>
      <c r="F343" s="33"/>
      <c r="G343" s="33"/>
      <c r="H343" s="33"/>
      <c r="I343" s="33"/>
      <c r="J343" s="33"/>
    </row>
    <row r="344" spans="2:10" ht="12.75">
      <c r="B344" s="33"/>
      <c r="C344" s="33"/>
      <c r="D344" s="33"/>
      <c r="E344" s="33"/>
      <c r="F344" s="33"/>
      <c r="G344" s="33"/>
      <c r="H344" s="33"/>
      <c r="I344" s="33"/>
      <c r="J344" s="33"/>
    </row>
    <row r="345" spans="2:10" ht="12.75">
      <c r="B345" s="33"/>
      <c r="C345" s="33"/>
      <c r="D345" s="33"/>
      <c r="E345" s="33"/>
      <c r="F345" s="33"/>
      <c r="G345" s="33"/>
      <c r="H345" s="33"/>
      <c r="I345" s="33"/>
      <c r="J345" s="33"/>
    </row>
    <row r="346" spans="2:10" ht="12.75">
      <c r="B346" s="33"/>
      <c r="C346" s="33"/>
      <c r="D346" s="33"/>
      <c r="E346" s="33"/>
      <c r="F346" s="33"/>
      <c r="G346" s="33"/>
      <c r="H346" s="33"/>
      <c r="I346" s="33"/>
      <c r="J346" s="33"/>
    </row>
    <row r="347" spans="2:10" ht="12.75">
      <c r="B347" s="33"/>
      <c r="C347" s="33"/>
      <c r="D347" s="33"/>
      <c r="E347" s="33"/>
      <c r="F347" s="33"/>
      <c r="G347" s="33"/>
      <c r="H347" s="33"/>
      <c r="I347" s="33"/>
      <c r="J347" s="33"/>
    </row>
    <row r="348" spans="2:10" ht="12.75">
      <c r="B348" s="33"/>
      <c r="C348" s="33"/>
      <c r="D348" s="33"/>
      <c r="E348" s="33"/>
      <c r="F348" s="33"/>
      <c r="G348" s="33"/>
      <c r="H348" s="33"/>
      <c r="I348" s="33"/>
      <c r="J348" s="33"/>
    </row>
    <row r="349" spans="2:10" ht="12.75">
      <c r="B349" s="33"/>
      <c r="C349" s="33"/>
      <c r="D349" s="33"/>
      <c r="E349" s="33"/>
      <c r="F349" s="33"/>
      <c r="G349" s="33"/>
      <c r="H349" s="33"/>
      <c r="I349" s="33"/>
      <c r="J349" s="33"/>
    </row>
    <row r="350" spans="2:10" ht="12.75">
      <c r="B350" s="33"/>
      <c r="C350" s="33"/>
      <c r="D350" s="33"/>
      <c r="E350" s="33"/>
      <c r="F350" s="33"/>
      <c r="G350" s="33"/>
      <c r="H350" s="33"/>
      <c r="I350" s="33"/>
      <c r="J350" s="33"/>
    </row>
    <row r="351" spans="2:10" ht="12.75">
      <c r="B351" s="33"/>
      <c r="C351" s="33"/>
      <c r="D351" s="33"/>
      <c r="E351" s="33"/>
      <c r="F351" s="33"/>
      <c r="G351" s="33"/>
      <c r="H351" s="33"/>
      <c r="I351" s="33"/>
      <c r="J351" s="33"/>
    </row>
    <row r="352" spans="2:10" ht="12.75">
      <c r="B352" s="33"/>
      <c r="C352" s="33"/>
      <c r="D352" s="33"/>
      <c r="E352" s="33"/>
      <c r="F352" s="33"/>
      <c r="G352" s="33"/>
      <c r="H352" s="33"/>
      <c r="I352" s="33"/>
      <c r="J352" s="33"/>
    </row>
    <row r="353" spans="2:10" ht="12.75">
      <c r="B353" s="33"/>
      <c r="C353" s="33"/>
      <c r="D353" s="33"/>
      <c r="E353" s="33"/>
      <c r="F353" s="33"/>
      <c r="G353" s="33"/>
      <c r="H353" s="33"/>
      <c r="I353" s="33"/>
      <c r="J353" s="33"/>
    </row>
    <row r="354" spans="2:10" ht="12.75">
      <c r="B354" s="33"/>
      <c r="C354" s="33"/>
      <c r="D354" s="33"/>
      <c r="E354" s="33"/>
      <c r="F354" s="33"/>
      <c r="G354" s="33"/>
      <c r="H354" s="33"/>
      <c r="I354" s="33"/>
      <c r="J354" s="33"/>
    </row>
    <row r="355" spans="2:10" ht="12.75">
      <c r="B355" s="33"/>
      <c r="C355" s="33"/>
      <c r="D355" s="33"/>
      <c r="E355" s="33"/>
      <c r="F355" s="33"/>
      <c r="G355" s="33"/>
      <c r="H355" s="33"/>
      <c r="I355" s="33"/>
      <c r="J355" s="33"/>
    </row>
    <row r="356" spans="2:10" ht="12.75">
      <c r="B356" s="33"/>
      <c r="C356" s="33"/>
      <c r="D356" s="33"/>
      <c r="E356" s="33"/>
      <c r="F356" s="33"/>
      <c r="G356" s="33"/>
      <c r="H356" s="33"/>
      <c r="I356" s="33"/>
      <c r="J356" s="33"/>
    </row>
    <row r="357" spans="2:10" ht="12.75">
      <c r="B357" s="33"/>
      <c r="C357" s="33"/>
      <c r="D357" s="33"/>
      <c r="E357" s="33"/>
      <c r="F357" s="33"/>
      <c r="G357" s="33"/>
      <c r="H357" s="33"/>
      <c r="I357" s="33"/>
      <c r="J357" s="33"/>
    </row>
    <row r="358" spans="2:10" ht="12.75">
      <c r="B358" s="33"/>
      <c r="C358" s="33"/>
      <c r="D358" s="33"/>
      <c r="E358" s="33"/>
      <c r="F358" s="33"/>
      <c r="G358" s="33"/>
      <c r="H358" s="33"/>
      <c r="I358" s="33"/>
      <c r="J358" s="33"/>
    </row>
    <row r="359" spans="2:10" ht="12.75">
      <c r="B359" s="33"/>
      <c r="C359" s="33"/>
      <c r="D359" s="33"/>
      <c r="E359" s="33"/>
      <c r="F359" s="33"/>
      <c r="G359" s="33"/>
      <c r="H359" s="33"/>
      <c r="I359" s="33"/>
      <c r="J359" s="33"/>
    </row>
    <row r="360" spans="2:10" ht="12.75">
      <c r="B360" s="33"/>
      <c r="C360" s="33"/>
      <c r="D360" s="33"/>
      <c r="E360" s="33"/>
      <c r="F360" s="33"/>
      <c r="G360" s="33"/>
      <c r="H360" s="33"/>
      <c r="I360" s="33"/>
      <c r="J360" s="33"/>
    </row>
    <row r="361" spans="2:10" ht="12.75">
      <c r="B361" s="33"/>
      <c r="C361" s="33"/>
      <c r="D361" s="33"/>
      <c r="E361" s="33"/>
      <c r="F361" s="33"/>
      <c r="G361" s="33"/>
      <c r="H361" s="33"/>
      <c r="I361" s="33"/>
      <c r="J361" s="33"/>
    </row>
    <row r="362" spans="2:10" ht="12.75">
      <c r="B362" s="33"/>
      <c r="C362" s="33"/>
      <c r="D362" s="33"/>
      <c r="E362" s="33"/>
      <c r="F362" s="33"/>
      <c r="G362" s="33"/>
      <c r="H362" s="33"/>
      <c r="I362" s="33"/>
      <c r="J362" s="33"/>
    </row>
    <row r="363" spans="2:10" ht="12.75">
      <c r="B363" s="33"/>
      <c r="C363" s="33"/>
      <c r="D363" s="33"/>
      <c r="E363" s="33"/>
      <c r="F363" s="33"/>
      <c r="G363" s="33"/>
      <c r="H363" s="33"/>
      <c r="I363" s="33"/>
      <c r="J363" s="33"/>
    </row>
    <row r="364" spans="2:10" ht="12.75">
      <c r="B364" s="33"/>
      <c r="C364" s="33"/>
      <c r="D364" s="33"/>
      <c r="E364" s="33"/>
      <c r="F364" s="33"/>
      <c r="G364" s="33"/>
      <c r="H364" s="33"/>
      <c r="I364" s="33"/>
      <c r="J364" s="33"/>
    </row>
    <row r="365" spans="2:10" ht="12.75">
      <c r="B365" s="33"/>
      <c r="C365" s="33"/>
      <c r="D365" s="33"/>
      <c r="E365" s="33"/>
      <c r="F365" s="33"/>
      <c r="G365" s="33"/>
      <c r="H365" s="33"/>
      <c r="I365" s="33"/>
      <c r="J365" s="33"/>
    </row>
    <row r="366" spans="2:10" ht="12.75">
      <c r="B366" s="33"/>
      <c r="C366" s="33"/>
      <c r="D366" s="33"/>
      <c r="E366" s="33"/>
      <c r="F366" s="33"/>
      <c r="G366" s="33"/>
      <c r="H366" s="33"/>
      <c r="I366" s="33"/>
      <c r="J366" s="33"/>
    </row>
    <row r="367" spans="2:10" ht="12.75">
      <c r="B367" s="33"/>
      <c r="C367" s="33"/>
      <c r="D367" s="33"/>
      <c r="E367" s="33"/>
      <c r="F367" s="33"/>
      <c r="G367" s="33"/>
      <c r="H367" s="33"/>
      <c r="I367" s="33"/>
      <c r="J367" s="33"/>
    </row>
    <row r="368" spans="2:10" ht="12.75">
      <c r="B368" s="33"/>
      <c r="C368" s="33"/>
      <c r="D368" s="33"/>
      <c r="E368" s="33"/>
      <c r="F368" s="33"/>
      <c r="G368" s="33"/>
      <c r="H368" s="33"/>
      <c r="I368" s="33"/>
      <c r="J368" s="33"/>
    </row>
    <row r="369" spans="2:10" ht="12.75">
      <c r="B369" s="33"/>
      <c r="C369" s="33"/>
      <c r="D369" s="33"/>
      <c r="E369" s="33"/>
      <c r="F369" s="33"/>
      <c r="G369" s="33"/>
      <c r="H369" s="33"/>
      <c r="I369" s="33"/>
      <c r="J369" s="33"/>
    </row>
    <row r="370" spans="2:10" ht="12.75">
      <c r="B370" s="33"/>
      <c r="C370" s="33"/>
      <c r="D370" s="33"/>
      <c r="E370" s="33"/>
      <c r="F370" s="33"/>
      <c r="G370" s="33"/>
      <c r="H370" s="33"/>
      <c r="I370" s="33"/>
      <c r="J370" s="33"/>
    </row>
    <row r="371" spans="2:10" ht="12.75">
      <c r="B371" s="33"/>
      <c r="C371" s="33"/>
      <c r="D371" s="33"/>
      <c r="E371" s="33"/>
      <c r="F371" s="33"/>
      <c r="G371" s="33"/>
      <c r="H371" s="33"/>
      <c r="I371" s="33"/>
      <c r="J371" s="33"/>
    </row>
    <row r="372" spans="2:10" ht="12.75">
      <c r="B372" s="33"/>
      <c r="C372" s="33"/>
      <c r="D372" s="33"/>
      <c r="E372" s="33"/>
      <c r="F372" s="33"/>
      <c r="G372" s="33"/>
      <c r="H372" s="33"/>
      <c r="I372" s="33"/>
      <c r="J372" s="33"/>
    </row>
    <row r="373" spans="2:10" ht="12.75">
      <c r="B373" s="33"/>
      <c r="C373" s="33"/>
      <c r="D373" s="33"/>
      <c r="E373" s="33"/>
      <c r="F373" s="33"/>
      <c r="G373" s="33"/>
      <c r="H373" s="33"/>
      <c r="I373" s="33"/>
      <c r="J373" s="33"/>
    </row>
    <row r="374" spans="2:10" ht="12.75">
      <c r="B374" s="33"/>
      <c r="C374" s="33"/>
      <c r="D374" s="33"/>
      <c r="E374" s="33"/>
      <c r="F374" s="33"/>
      <c r="G374" s="33"/>
      <c r="H374" s="33"/>
      <c r="I374" s="33"/>
      <c r="J374" s="33"/>
    </row>
    <row r="375" spans="2:10" ht="12.75">
      <c r="B375" s="33"/>
      <c r="C375" s="33"/>
      <c r="D375" s="33"/>
      <c r="E375" s="33"/>
      <c r="F375" s="33"/>
      <c r="G375" s="33"/>
      <c r="H375" s="33"/>
      <c r="I375" s="33"/>
      <c r="J375" s="33"/>
    </row>
    <row r="376" spans="2:10" ht="12.75">
      <c r="B376" s="33"/>
      <c r="C376" s="33"/>
      <c r="D376" s="33"/>
      <c r="E376" s="33"/>
      <c r="F376" s="33"/>
      <c r="G376" s="33"/>
      <c r="H376" s="33"/>
      <c r="I376" s="33"/>
      <c r="J376" s="33"/>
    </row>
    <row r="377" spans="2:10" ht="12.75">
      <c r="B377" s="33"/>
      <c r="C377" s="33"/>
      <c r="D377" s="33"/>
      <c r="E377" s="33"/>
      <c r="F377" s="33"/>
      <c r="G377" s="33"/>
      <c r="H377" s="33"/>
      <c r="I377" s="33"/>
      <c r="J377" s="33"/>
    </row>
    <row r="378" spans="2:10" ht="12.75">
      <c r="B378" s="33"/>
      <c r="C378" s="33"/>
      <c r="D378" s="33"/>
      <c r="E378" s="33"/>
      <c r="F378" s="33"/>
      <c r="G378" s="33"/>
      <c r="H378" s="33"/>
      <c r="I378" s="33"/>
      <c r="J378" s="33"/>
    </row>
    <row r="379" spans="2:10" ht="12.75">
      <c r="B379" s="33"/>
      <c r="C379" s="33"/>
      <c r="D379" s="33"/>
      <c r="E379" s="33"/>
      <c r="F379" s="33"/>
      <c r="G379" s="33"/>
      <c r="H379" s="33"/>
      <c r="I379" s="33"/>
      <c r="J379" s="33"/>
    </row>
    <row r="380" spans="2:10" ht="12.75">
      <c r="B380" s="33"/>
      <c r="C380" s="33"/>
      <c r="D380" s="33"/>
      <c r="E380" s="33"/>
      <c r="F380" s="33"/>
      <c r="G380" s="33"/>
      <c r="H380" s="33"/>
      <c r="I380" s="33"/>
      <c r="J380" s="33"/>
    </row>
    <row r="381" spans="2:10" ht="12.75">
      <c r="B381" s="33"/>
      <c r="C381" s="33"/>
      <c r="D381" s="33"/>
      <c r="E381" s="33"/>
      <c r="F381" s="33"/>
      <c r="G381" s="33"/>
      <c r="H381" s="33"/>
      <c r="I381" s="33"/>
      <c r="J381" s="33"/>
    </row>
    <row r="382" spans="2:10" ht="12.75">
      <c r="B382" s="33"/>
      <c r="C382" s="33"/>
      <c r="D382" s="33"/>
      <c r="E382" s="33"/>
      <c r="F382" s="33"/>
      <c r="G382" s="33"/>
      <c r="H382" s="33"/>
      <c r="I382" s="33"/>
      <c r="J382" s="33"/>
    </row>
    <row r="383" spans="2:10" ht="12.75">
      <c r="B383" s="33"/>
      <c r="C383" s="33"/>
      <c r="D383" s="33"/>
      <c r="E383" s="33"/>
      <c r="F383" s="33"/>
      <c r="G383" s="33"/>
      <c r="H383" s="33"/>
      <c r="I383" s="33"/>
      <c r="J383" s="33"/>
    </row>
    <row r="384" spans="2:10" ht="12.75">
      <c r="B384" s="33"/>
      <c r="C384" s="33"/>
      <c r="D384" s="33"/>
      <c r="E384" s="33"/>
      <c r="F384" s="33"/>
      <c r="G384" s="33"/>
      <c r="H384" s="33"/>
      <c r="I384" s="33"/>
      <c r="J384" s="33"/>
    </row>
    <row r="385" spans="2:10" ht="12.75">
      <c r="B385" s="33"/>
      <c r="C385" s="33"/>
      <c r="D385" s="33"/>
      <c r="E385" s="33"/>
      <c r="F385" s="33"/>
      <c r="G385" s="33"/>
      <c r="H385" s="33"/>
      <c r="I385" s="33"/>
      <c r="J385" s="33"/>
    </row>
    <row r="386" spans="2:10" ht="12.75">
      <c r="B386" s="33"/>
      <c r="C386" s="33"/>
      <c r="D386" s="33"/>
      <c r="E386" s="33"/>
      <c r="F386" s="33"/>
      <c r="G386" s="33"/>
      <c r="H386" s="33"/>
      <c r="I386" s="33"/>
      <c r="J386" s="33"/>
    </row>
    <row r="387" spans="2:10" ht="12.75">
      <c r="B387" s="33"/>
      <c r="C387" s="33"/>
      <c r="D387" s="33"/>
      <c r="E387" s="33"/>
      <c r="F387" s="33"/>
      <c r="G387" s="33"/>
      <c r="H387" s="33"/>
      <c r="I387" s="33"/>
      <c r="J387" s="33"/>
    </row>
    <row r="388" spans="2:10" ht="12.75">
      <c r="B388" s="33"/>
      <c r="C388" s="33"/>
      <c r="D388" s="33"/>
      <c r="E388" s="33"/>
      <c r="F388" s="33"/>
      <c r="G388" s="33"/>
      <c r="H388" s="33"/>
      <c r="I388" s="33"/>
      <c r="J388" s="33"/>
    </row>
    <row r="389" spans="2:10" ht="12.75">
      <c r="B389" s="33"/>
      <c r="C389" s="33"/>
      <c r="D389" s="33"/>
      <c r="E389" s="33"/>
      <c r="F389" s="33"/>
      <c r="G389" s="33"/>
      <c r="H389" s="33"/>
      <c r="I389" s="33"/>
      <c r="J389" s="33"/>
    </row>
    <row r="390" spans="2:10" ht="12.75">
      <c r="B390" s="33"/>
      <c r="C390" s="33"/>
      <c r="D390" s="33"/>
      <c r="E390" s="33"/>
      <c r="F390" s="33"/>
      <c r="G390" s="33"/>
      <c r="H390" s="33"/>
      <c r="I390" s="33"/>
      <c r="J390" s="33"/>
    </row>
    <row r="391" spans="2:10" ht="12.75">
      <c r="B391" s="33"/>
      <c r="C391" s="33"/>
      <c r="D391" s="33"/>
      <c r="E391" s="33"/>
      <c r="F391" s="33"/>
      <c r="G391" s="33"/>
      <c r="H391" s="33"/>
      <c r="I391" s="33"/>
      <c r="J391" s="33"/>
    </row>
    <row r="392" spans="2:10" ht="12.75">
      <c r="B392" s="33"/>
      <c r="C392" s="33"/>
      <c r="D392" s="33"/>
      <c r="E392" s="33"/>
      <c r="F392" s="33"/>
      <c r="G392" s="33"/>
      <c r="H392" s="33"/>
      <c r="I392" s="33"/>
      <c r="J392" s="33"/>
    </row>
    <row r="393" spans="2:10" ht="12.75">
      <c r="B393" s="33"/>
      <c r="C393" s="33"/>
      <c r="D393" s="33"/>
      <c r="E393" s="33"/>
      <c r="F393" s="33"/>
      <c r="G393" s="33"/>
      <c r="H393" s="33"/>
      <c r="I393" s="33"/>
      <c r="J393" s="33"/>
    </row>
    <row r="394" spans="2:10" ht="12.75">
      <c r="B394" s="33"/>
      <c r="C394" s="33"/>
      <c r="D394" s="33"/>
      <c r="E394" s="33"/>
      <c r="F394" s="33"/>
      <c r="G394" s="33"/>
      <c r="H394" s="33"/>
      <c r="I394" s="33"/>
      <c r="J394" s="33"/>
    </row>
    <row r="395" spans="2:10" ht="12.75">
      <c r="B395" s="33"/>
      <c r="C395" s="33"/>
      <c r="D395" s="33"/>
      <c r="E395" s="33"/>
      <c r="F395" s="33"/>
      <c r="G395" s="33"/>
      <c r="H395" s="33"/>
      <c r="I395" s="33"/>
      <c r="J395" s="33"/>
    </row>
    <row r="396" spans="2:10" ht="12.75">
      <c r="B396" s="33"/>
      <c r="C396" s="33"/>
      <c r="D396" s="33"/>
      <c r="E396" s="33"/>
      <c r="F396" s="33"/>
      <c r="G396" s="33"/>
      <c r="H396" s="33"/>
      <c r="I396" s="33"/>
      <c r="J396" s="33"/>
    </row>
    <row r="397" spans="2:10" ht="12.75">
      <c r="B397" s="33"/>
      <c r="C397" s="33"/>
      <c r="D397" s="33"/>
      <c r="E397" s="33"/>
      <c r="F397" s="33"/>
      <c r="G397" s="33"/>
      <c r="H397" s="33"/>
      <c r="I397" s="33"/>
      <c r="J397" s="33"/>
    </row>
    <row r="398" spans="2:10" ht="12.75">
      <c r="B398" s="33"/>
      <c r="C398" s="33"/>
      <c r="D398" s="33"/>
      <c r="E398" s="33"/>
      <c r="F398" s="33"/>
      <c r="G398" s="33"/>
      <c r="H398" s="33"/>
      <c r="I398" s="33"/>
      <c r="J398" s="33"/>
    </row>
    <row r="399" spans="2:10" ht="12.75">
      <c r="B399" s="33"/>
      <c r="C399" s="33"/>
      <c r="D399" s="33"/>
      <c r="E399" s="33"/>
      <c r="F399" s="33"/>
      <c r="G399" s="33"/>
      <c r="H399" s="33"/>
      <c r="I399" s="33"/>
      <c r="J399" s="33"/>
    </row>
    <row r="400" spans="2:10" ht="12.75">
      <c r="B400" s="33"/>
      <c r="C400" s="33"/>
      <c r="D400" s="33"/>
      <c r="E400" s="33"/>
      <c r="F400" s="33"/>
      <c r="G400" s="33"/>
      <c r="H400" s="33"/>
      <c r="I400" s="33"/>
      <c r="J400" s="33"/>
    </row>
    <row r="401" spans="2:10" ht="12.75">
      <c r="B401" s="33"/>
      <c r="C401" s="33"/>
      <c r="D401" s="33"/>
      <c r="E401" s="33"/>
      <c r="F401" s="33"/>
      <c r="G401" s="33"/>
      <c r="H401" s="33"/>
      <c r="I401" s="33"/>
      <c r="J401" s="33"/>
    </row>
    <row r="402" spans="2:10" ht="12.75">
      <c r="B402" s="33"/>
      <c r="C402" s="33"/>
      <c r="D402" s="33"/>
      <c r="E402" s="33"/>
      <c r="F402" s="33"/>
      <c r="G402" s="33"/>
      <c r="H402" s="33"/>
      <c r="I402" s="33"/>
      <c r="J402" s="33"/>
    </row>
    <row r="403" spans="2:10" ht="12.75">
      <c r="B403" s="33"/>
      <c r="C403" s="33"/>
      <c r="D403" s="33"/>
      <c r="E403" s="33"/>
      <c r="F403" s="33"/>
      <c r="G403" s="33"/>
      <c r="H403" s="33"/>
      <c r="I403" s="33"/>
      <c r="J403" s="33"/>
    </row>
    <row r="404" spans="2:10" ht="12.75">
      <c r="B404" s="33"/>
      <c r="C404" s="33"/>
      <c r="D404" s="33"/>
      <c r="E404" s="33"/>
      <c r="F404" s="33"/>
      <c r="G404" s="33"/>
      <c r="H404" s="33"/>
      <c r="I404" s="33"/>
      <c r="J404" s="33"/>
    </row>
    <row r="405" spans="2:10" ht="12.75">
      <c r="B405" s="33"/>
      <c r="C405" s="33"/>
      <c r="D405" s="33"/>
      <c r="E405" s="33"/>
      <c r="F405" s="33"/>
      <c r="G405" s="33"/>
      <c r="H405" s="33"/>
      <c r="I405" s="33"/>
      <c r="J405" s="33"/>
    </row>
    <row r="406" spans="2:10" ht="12.75">
      <c r="B406" s="33"/>
      <c r="C406" s="33"/>
      <c r="D406" s="33"/>
      <c r="E406" s="33"/>
      <c r="F406" s="33"/>
      <c r="G406" s="33"/>
      <c r="H406" s="33"/>
      <c r="I406" s="33"/>
      <c r="J406" s="33"/>
    </row>
    <row r="407" spans="2:10" ht="12.75">
      <c r="B407" s="33"/>
      <c r="C407" s="33"/>
      <c r="D407" s="33"/>
      <c r="E407" s="33"/>
      <c r="F407" s="33"/>
      <c r="G407" s="33"/>
      <c r="H407" s="33"/>
      <c r="I407" s="33"/>
      <c r="J407" s="33"/>
    </row>
    <row r="408" spans="2:10" ht="12.75">
      <c r="B408" s="33"/>
      <c r="C408" s="33"/>
      <c r="D408" s="33"/>
      <c r="E408" s="33"/>
      <c r="F408" s="33"/>
      <c r="G408" s="33"/>
      <c r="H408" s="33"/>
      <c r="I408" s="33"/>
      <c r="J408" s="33"/>
    </row>
    <row r="409" spans="2:10" ht="12.75">
      <c r="B409" s="33"/>
      <c r="C409" s="33"/>
      <c r="D409" s="33"/>
      <c r="E409" s="33"/>
      <c r="F409" s="33"/>
      <c r="G409" s="33"/>
      <c r="H409" s="33"/>
      <c r="I409" s="33"/>
      <c r="J409" s="33"/>
    </row>
    <row r="410" spans="2:10" ht="12.75">
      <c r="B410" s="33"/>
      <c r="C410" s="33"/>
      <c r="D410" s="33"/>
      <c r="E410" s="33"/>
      <c r="F410" s="33"/>
      <c r="G410" s="33"/>
      <c r="H410" s="33"/>
      <c r="I410" s="33"/>
      <c r="J410" s="33"/>
    </row>
    <row r="411" spans="2:10" ht="12.75">
      <c r="B411" s="33"/>
      <c r="C411" s="33"/>
      <c r="D411" s="33"/>
      <c r="E411" s="33"/>
      <c r="F411" s="33"/>
      <c r="G411" s="33"/>
      <c r="H411" s="33"/>
      <c r="I411" s="33"/>
      <c r="J411" s="33"/>
    </row>
    <row r="412" spans="2:10" ht="12.75">
      <c r="B412" s="33"/>
      <c r="C412" s="33"/>
      <c r="D412" s="33"/>
      <c r="E412" s="33"/>
      <c r="F412" s="33"/>
      <c r="G412" s="33"/>
      <c r="H412" s="33"/>
      <c r="I412" s="33"/>
      <c r="J412" s="33"/>
    </row>
    <row r="413" spans="2:10" ht="12.75">
      <c r="B413" s="33"/>
      <c r="C413" s="33"/>
      <c r="D413" s="33"/>
      <c r="E413" s="33"/>
      <c r="F413" s="33"/>
      <c r="G413" s="33"/>
      <c r="H413" s="33"/>
      <c r="I413" s="33"/>
      <c r="J413" s="33"/>
    </row>
    <row r="414" spans="2:10" ht="12.75">
      <c r="B414" s="33"/>
      <c r="C414" s="33"/>
      <c r="D414" s="33"/>
      <c r="E414" s="33"/>
      <c r="F414" s="33"/>
      <c r="G414" s="33"/>
      <c r="H414" s="33"/>
      <c r="I414" s="33"/>
      <c r="J414" s="33"/>
    </row>
    <row r="415" spans="2:10" ht="12.75">
      <c r="B415" s="33"/>
      <c r="C415" s="33"/>
      <c r="D415" s="33"/>
      <c r="E415" s="33"/>
      <c r="F415" s="33"/>
      <c r="G415" s="33"/>
      <c r="H415" s="33"/>
      <c r="I415" s="33"/>
      <c r="J415" s="33"/>
    </row>
    <row r="416" spans="2:10" ht="12.75">
      <c r="B416" s="33"/>
      <c r="C416" s="33"/>
      <c r="D416" s="33"/>
      <c r="E416" s="33"/>
      <c r="F416" s="33"/>
      <c r="G416" s="33"/>
      <c r="H416" s="33"/>
      <c r="I416" s="33"/>
      <c r="J416" s="33"/>
    </row>
    <row r="417" spans="2:10" ht="12.75">
      <c r="B417" s="33"/>
      <c r="C417" s="33"/>
      <c r="D417" s="33"/>
      <c r="E417" s="33"/>
      <c r="F417" s="33"/>
      <c r="G417" s="33"/>
      <c r="H417" s="33"/>
      <c r="I417" s="33"/>
      <c r="J417" s="33"/>
    </row>
    <row r="418" spans="2:10" ht="12.75">
      <c r="B418" s="33"/>
      <c r="C418" s="33"/>
      <c r="D418" s="33"/>
      <c r="E418" s="33"/>
      <c r="F418" s="33"/>
      <c r="G418" s="33"/>
      <c r="H418" s="33"/>
      <c r="I418" s="33"/>
      <c r="J418" s="33"/>
    </row>
    <row r="419" spans="2:10" ht="12.75">
      <c r="B419" s="33"/>
      <c r="C419" s="33"/>
      <c r="D419" s="33"/>
      <c r="E419" s="33"/>
      <c r="F419" s="33"/>
      <c r="G419" s="33"/>
      <c r="H419" s="33"/>
      <c r="I419" s="33"/>
      <c r="J419" s="33"/>
    </row>
    <row r="420" spans="2:10" ht="12.75">
      <c r="B420" s="33"/>
      <c r="C420" s="33"/>
      <c r="D420" s="33"/>
      <c r="E420" s="33"/>
      <c r="F420" s="33"/>
      <c r="G420" s="33"/>
      <c r="H420" s="33"/>
      <c r="I420" s="33"/>
      <c r="J420" s="33"/>
    </row>
    <row r="421" spans="2:10" ht="12.75">
      <c r="B421" s="33"/>
      <c r="C421" s="33"/>
      <c r="D421" s="33"/>
      <c r="E421" s="33"/>
      <c r="F421" s="33"/>
      <c r="G421" s="33"/>
      <c r="H421" s="33"/>
      <c r="I421" s="33"/>
      <c r="J421" s="33"/>
    </row>
    <row r="422" spans="2:10" ht="12.75">
      <c r="B422" s="33"/>
      <c r="C422" s="33"/>
      <c r="D422" s="33"/>
      <c r="E422" s="33"/>
      <c r="F422" s="33"/>
      <c r="G422" s="33"/>
      <c r="H422" s="33"/>
      <c r="I422" s="33"/>
      <c r="J422" s="33"/>
    </row>
    <row r="423" spans="2:10" ht="12.75">
      <c r="B423" s="33"/>
      <c r="C423" s="33"/>
      <c r="D423" s="33"/>
      <c r="E423" s="33"/>
      <c r="F423" s="33"/>
      <c r="G423" s="33"/>
      <c r="H423" s="33"/>
      <c r="I423" s="33"/>
      <c r="J423" s="33"/>
    </row>
    <row r="424" spans="2:10" ht="12.75">
      <c r="B424" s="33"/>
      <c r="C424" s="33"/>
      <c r="D424" s="33"/>
      <c r="E424" s="33"/>
      <c r="F424" s="33"/>
      <c r="G424" s="33"/>
      <c r="H424" s="33"/>
      <c r="I424" s="33"/>
      <c r="J424" s="33"/>
    </row>
    <row r="425" spans="2:10" ht="12.75">
      <c r="B425" s="33"/>
      <c r="C425" s="33"/>
      <c r="D425" s="33"/>
      <c r="E425" s="33"/>
      <c r="F425" s="33"/>
      <c r="G425" s="33"/>
      <c r="H425" s="33"/>
      <c r="I425" s="33"/>
      <c r="J425" s="33"/>
    </row>
    <row r="426" spans="2:10" ht="12.75">
      <c r="B426" s="33"/>
      <c r="C426" s="33"/>
      <c r="D426" s="33"/>
      <c r="E426" s="33"/>
      <c r="F426" s="33"/>
      <c r="G426" s="33"/>
      <c r="H426" s="33"/>
      <c r="I426" s="33"/>
      <c r="J426" s="33"/>
    </row>
    <row r="427" spans="2:10" ht="12.75">
      <c r="B427" s="33"/>
      <c r="C427" s="33"/>
      <c r="D427" s="33"/>
      <c r="E427" s="33"/>
      <c r="F427" s="33"/>
      <c r="G427" s="33"/>
      <c r="H427" s="33"/>
      <c r="I427" s="33"/>
      <c r="J427" s="33"/>
    </row>
    <row r="428" spans="2:10" ht="12.75">
      <c r="B428" s="33"/>
      <c r="C428" s="33"/>
      <c r="D428" s="33"/>
      <c r="E428" s="33"/>
      <c r="F428" s="33"/>
      <c r="G428" s="33"/>
      <c r="H428" s="33"/>
      <c r="I428" s="33"/>
      <c r="J428" s="33"/>
    </row>
    <row r="429" spans="2:10" ht="12.75">
      <c r="B429" s="33"/>
      <c r="C429" s="33"/>
      <c r="D429" s="33"/>
      <c r="E429" s="33"/>
      <c r="F429" s="33"/>
      <c r="G429" s="33"/>
      <c r="H429" s="33"/>
      <c r="I429" s="33"/>
      <c r="J429" s="33"/>
    </row>
    <row r="430" spans="2:10" ht="12.75">
      <c r="B430" s="33"/>
      <c r="C430" s="33"/>
      <c r="D430" s="33"/>
      <c r="E430" s="33"/>
      <c r="F430" s="33"/>
      <c r="G430" s="33"/>
      <c r="H430" s="33"/>
      <c r="I430" s="33"/>
      <c r="J430" s="33"/>
    </row>
  </sheetData>
  <mergeCells count="2">
    <mergeCell ref="A3:J3"/>
    <mergeCell ref="A1:J1"/>
  </mergeCells>
  <printOptions horizontalCentered="1"/>
  <pageMargins left="0.5118110236220472" right="0.5118110236220472" top="0.5905511811023623" bottom="0.1968503937007874" header="0.1968503937007874" footer="0.196850393700787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M197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2" width="1.7109375" style="4" customWidth="1"/>
    <col min="3" max="3" width="66.7109375" style="4" customWidth="1"/>
    <col min="4" max="4" width="7.28125" style="4" customWidth="1"/>
    <col min="5" max="6" width="6.7109375" style="4" customWidth="1"/>
    <col min="7" max="7" width="1.8515625" style="4" customWidth="1"/>
    <col min="8" max="10" width="6.7109375" style="4" customWidth="1"/>
    <col min="11" max="11" width="1.57421875" style="4" customWidth="1"/>
    <col min="12" max="12" width="7.28125" style="4" customWidth="1"/>
    <col min="13" max="13" width="1.28515625" style="4" customWidth="1"/>
    <col min="14" max="16384" width="11.421875" style="4" customWidth="1"/>
  </cols>
  <sheetData>
    <row r="1" spans="1:12" ht="12.75">
      <c r="A1" s="84" t="s">
        <v>230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ht="13.5" customHeight="1">
      <c r="A2" s="1" t="s">
        <v>181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3.5" customHeight="1">
      <c r="A3" s="1" t="s">
        <v>182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3.5" customHeight="1">
      <c r="A4" s="5" t="s">
        <v>214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19" customFormat="1" ht="9" customHeight="1">
      <c r="A6" s="63"/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4:13" s="19" customFormat="1" ht="10.5" customHeight="1">
      <c r="D7" s="8" t="s">
        <v>0</v>
      </c>
      <c r="E7" s="8"/>
      <c r="F7" s="8"/>
      <c r="G7" s="9"/>
      <c r="H7" s="8" t="s">
        <v>1</v>
      </c>
      <c r="I7" s="8"/>
      <c r="J7" s="8"/>
      <c r="K7" s="8"/>
      <c r="L7" s="8" t="s">
        <v>2</v>
      </c>
      <c r="M7" s="8"/>
    </row>
    <row r="8" spans="1:13" s="19" customFormat="1" ht="10.5" customHeight="1">
      <c r="A8" s="19" t="s">
        <v>19</v>
      </c>
      <c r="D8" s="10" t="s">
        <v>3</v>
      </c>
      <c r="E8" s="10" t="s">
        <v>4</v>
      </c>
      <c r="F8" s="10" t="s">
        <v>5</v>
      </c>
      <c r="G8" s="8"/>
      <c r="H8" s="10" t="s">
        <v>3</v>
      </c>
      <c r="I8" s="10" t="s">
        <v>4</v>
      </c>
      <c r="J8" s="10" t="s">
        <v>5</v>
      </c>
      <c r="K8" s="9"/>
      <c r="L8" s="8" t="s">
        <v>5</v>
      </c>
      <c r="M8" s="8"/>
    </row>
    <row r="9" spans="1:13" ht="9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ht="12" customHeight="1"/>
    <row r="11" spans="1:12" ht="14.25" customHeight="1">
      <c r="A11" s="22" t="s">
        <v>20</v>
      </c>
      <c r="B11" s="22"/>
      <c r="D11" s="22">
        <f>SUM(D12,D15,D18,D35,D38,D41,D44)</f>
        <v>649</v>
      </c>
      <c r="E11" s="22">
        <f>SUM(E12,E15,E18,E35,E38,E41,E44)</f>
        <v>233</v>
      </c>
      <c r="F11" s="22">
        <f>SUM(F12,F15,F18,F35,F38,F41,F44)</f>
        <v>882</v>
      </c>
      <c r="G11" s="22"/>
      <c r="H11" s="22">
        <f>SUM(H12,H15,H18,H35,H38,H41,H44)</f>
        <v>851</v>
      </c>
      <c r="I11" s="22">
        <f>SUM(I12,I15,I18,I35,I38,I41,I44)</f>
        <v>371</v>
      </c>
      <c r="J11" s="22">
        <f>SUM(J12,J15,J18,J35,J38,J41,J44)</f>
        <v>1222</v>
      </c>
      <c r="K11" s="22"/>
      <c r="L11" s="22">
        <f>SUM(L12,L15,L18,L35,L38,L41,L44)</f>
        <v>2104</v>
      </c>
    </row>
    <row r="12" spans="1:12" ht="12" customHeight="1">
      <c r="A12" s="22"/>
      <c r="B12" s="50" t="s">
        <v>8</v>
      </c>
      <c r="C12" s="54"/>
      <c r="D12" s="22">
        <f>SUM(D13:D14)</f>
        <v>10</v>
      </c>
      <c r="E12" s="22">
        <f>SUM(E13:E14)</f>
        <v>15</v>
      </c>
      <c r="F12" s="22">
        <f>SUM(F13:F14)</f>
        <v>25</v>
      </c>
      <c r="G12" s="22"/>
      <c r="H12" s="22">
        <f>SUM(H13:H14)</f>
        <v>17</v>
      </c>
      <c r="I12" s="22">
        <f>SUM(I13:I14)</f>
        <v>10</v>
      </c>
      <c r="J12" s="22">
        <f>SUM(J13:J14)</f>
        <v>27</v>
      </c>
      <c r="K12" s="22"/>
      <c r="L12" s="22">
        <f>SUM(L13:L14)</f>
        <v>52</v>
      </c>
    </row>
    <row r="13" spans="3:12" ht="12" customHeight="1">
      <c r="C13" s="20" t="s">
        <v>9</v>
      </c>
      <c r="D13" s="75">
        <v>5</v>
      </c>
      <c r="E13" s="75">
        <v>11</v>
      </c>
      <c r="F13" s="75">
        <v>16</v>
      </c>
      <c r="G13" s="75"/>
      <c r="H13" s="75">
        <v>9</v>
      </c>
      <c r="I13" s="75">
        <v>5</v>
      </c>
      <c r="J13" s="75">
        <v>14</v>
      </c>
      <c r="K13" s="75"/>
      <c r="L13" s="78">
        <f>+J13+F13</f>
        <v>30</v>
      </c>
    </row>
    <row r="14" spans="1:13" ht="12" customHeight="1">
      <c r="A14" s="16"/>
      <c r="B14" s="16"/>
      <c r="C14" s="20" t="s">
        <v>10</v>
      </c>
      <c r="D14" s="15">
        <v>5</v>
      </c>
      <c r="E14" s="15">
        <v>4</v>
      </c>
      <c r="F14" s="15">
        <v>9</v>
      </c>
      <c r="G14" s="15"/>
      <c r="H14" s="15">
        <v>8</v>
      </c>
      <c r="I14" s="15">
        <v>5</v>
      </c>
      <c r="J14" s="15">
        <v>13</v>
      </c>
      <c r="K14" s="15"/>
      <c r="L14" s="78">
        <f>+J14+F14</f>
        <v>22</v>
      </c>
      <c r="M14" s="16"/>
    </row>
    <row r="15" spans="2:12" ht="12.75">
      <c r="B15" s="50" t="s">
        <v>166</v>
      </c>
      <c r="C15" s="50"/>
      <c r="D15" s="50">
        <f>SUM(D16:D17)</f>
        <v>74</v>
      </c>
      <c r="E15" s="50">
        <f>SUM(E16:E17)</f>
        <v>14</v>
      </c>
      <c r="F15" s="50">
        <f>SUM(F16:F17)</f>
        <v>88</v>
      </c>
      <c r="G15" s="50"/>
      <c r="H15" s="50">
        <f>SUM(H16:H17)</f>
        <v>78</v>
      </c>
      <c r="I15" s="50">
        <f>SUM(I16:I17)</f>
        <v>31</v>
      </c>
      <c r="J15" s="50">
        <f>SUM(J16:J17)</f>
        <v>109</v>
      </c>
      <c r="K15" s="50"/>
      <c r="L15" s="50">
        <f>SUM(L16:L17)</f>
        <v>197</v>
      </c>
    </row>
    <row r="16" spans="1:13" ht="12" customHeight="1">
      <c r="A16" s="16"/>
      <c r="B16" s="16"/>
      <c r="C16" s="20" t="s">
        <v>17</v>
      </c>
      <c r="D16" s="15">
        <v>61</v>
      </c>
      <c r="E16" s="15">
        <v>11</v>
      </c>
      <c r="F16" s="15">
        <v>72</v>
      </c>
      <c r="G16" s="15"/>
      <c r="H16" s="81">
        <v>42</v>
      </c>
      <c r="I16" s="81">
        <v>15</v>
      </c>
      <c r="J16" s="81">
        <v>57</v>
      </c>
      <c r="K16" s="15"/>
      <c r="L16" s="77">
        <f>+J16+F16</f>
        <v>129</v>
      </c>
      <c r="M16" s="16"/>
    </row>
    <row r="17" spans="1:13" ht="12" customHeight="1">
      <c r="A17" s="16"/>
      <c r="B17" s="16"/>
      <c r="C17" s="20" t="s">
        <v>18</v>
      </c>
      <c r="D17" s="15">
        <v>13</v>
      </c>
      <c r="E17" s="15">
        <v>3</v>
      </c>
      <c r="F17" s="15">
        <v>16</v>
      </c>
      <c r="G17" s="15"/>
      <c r="H17" s="81">
        <v>36</v>
      </c>
      <c r="I17" s="81">
        <v>16</v>
      </c>
      <c r="J17" s="81">
        <v>52</v>
      </c>
      <c r="K17" s="15"/>
      <c r="L17" s="77">
        <f>+J17+F17</f>
        <v>68</v>
      </c>
      <c r="M17" s="16"/>
    </row>
    <row r="18" spans="2:13" ht="12" customHeight="1">
      <c r="B18" s="22" t="s">
        <v>21</v>
      </c>
      <c r="C18" s="25"/>
      <c r="D18" s="53">
        <f>SUM(D19:D34)</f>
        <v>386</v>
      </c>
      <c r="E18" s="53">
        <f>SUM(E19:E34)</f>
        <v>121</v>
      </c>
      <c r="F18" s="53">
        <f>SUM(F19:F34)</f>
        <v>507</v>
      </c>
      <c r="G18" s="53"/>
      <c r="H18" s="53">
        <f>SUM(H19:H34)</f>
        <v>521</v>
      </c>
      <c r="I18" s="53">
        <f>SUM(I19:I34)</f>
        <v>203</v>
      </c>
      <c r="J18" s="53">
        <f>SUM(J19:J34)</f>
        <v>724</v>
      </c>
      <c r="K18" s="53"/>
      <c r="L18" s="53">
        <f>SUM(L19:L34)</f>
        <v>1231</v>
      </c>
      <c r="M18" s="23"/>
    </row>
    <row r="19" spans="2:13" ht="12" customHeight="1">
      <c r="B19" s="22"/>
      <c r="C19" s="56" t="s">
        <v>167</v>
      </c>
      <c r="D19" s="81">
        <v>19</v>
      </c>
      <c r="E19" s="81">
        <v>6</v>
      </c>
      <c r="F19" s="81">
        <v>25</v>
      </c>
      <c r="G19" s="15"/>
      <c r="H19" s="81">
        <v>23</v>
      </c>
      <c r="I19" s="81">
        <v>16</v>
      </c>
      <c r="J19" s="81">
        <v>39</v>
      </c>
      <c r="K19" s="15"/>
      <c r="L19" s="77">
        <f aca="true" t="shared" si="0" ref="L19:L46">+J19+F19</f>
        <v>64</v>
      </c>
      <c r="M19" s="16"/>
    </row>
    <row r="20" spans="2:13" ht="12" customHeight="1">
      <c r="B20" s="22"/>
      <c r="C20" s="14" t="s">
        <v>184</v>
      </c>
      <c r="D20" s="81">
        <v>29</v>
      </c>
      <c r="E20" s="81">
        <v>5</v>
      </c>
      <c r="F20" s="81">
        <v>34</v>
      </c>
      <c r="G20" s="15"/>
      <c r="H20" s="81">
        <v>28</v>
      </c>
      <c r="I20" s="81">
        <v>9</v>
      </c>
      <c r="J20" s="81">
        <v>37</v>
      </c>
      <c r="K20" s="15"/>
      <c r="L20" s="77">
        <f t="shared" si="0"/>
        <v>71</v>
      </c>
      <c r="M20" s="16"/>
    </row>
    <row r="21" spans="2:13" ht="12" customHeight="1">
      <c r="B21" s="22"/>
      <c r="C21" s="14" t="s">
        <v>185</v>
      </c>
      <c r="D21" s="81">
        <v>78</v>
      </c>
      <c r="E21" s="81">
        <v>7</v>
      </c>
      <c r="F21" s="81">
        <v>85</v>
      </c>
      <c r="G21" s="15"/>
      <c r="H21" s="81">
        <v>83</v>
      </c>
      <c r="I21" s="81">
        <v>13</v>
      </c>
      <c r="J21" s="81">
        <v>96</v>
      </c>
      <c r="K21" s="15"/>
      <c r="L21" s="77">
        <f t="shared" si="0"/>
        <v>181</v>
      </c>
      <c r="M21" s="16"/>
    </row>
    <row r="22" spans="2:13" ht="12" customHeight="1">
      <c r="B22" s="22"/>
      <c r="C22" s="14" t="s">
        <v>186</v>
      </c>
      <c r="D22" s="81">
        <v>11</v>
      </c>
      <c r="E22" s="81">
        <v>14</v>
      </c>
      <c r="F22" s="81">
        <v>25</v>
      </c>
      <c r="G22" s="15"/>
      <c r="H22" s="81">
        <v>11</v>
      </c>
      <c r="I22" s="81">
        <v>9</v>
      </c>
      <c r="J22" s="81">
        <v>20</v>
      </c>
      <c r="K22" s="15"/>
      <c r="L22" s="77">
        <f t="shared" si="0"/>
        <v>45</v>
      </c>
      <c r="M22" s="16"/>
    </row>
    <row r="23" spans="2:13" ht="12" customHeight="1">
      <c r="B23" s="22"/>
      <c r="C23" s="14" t="s">
        <v>188</v>
      </c>
      <c r="D23" s="81">
        <v>55</v>
      </c>
      <c r="E23" s="81">
        <v>8</v>
      </c>
      <c r="F23" s="81">
        <v>63</v>
      </c>
      <c r="G23" s="15"/>
      <c r="H23" s="81">
        <v>39</v>
      </c>
      <c r="I23" s="81">
        <v>7</v>
      </c>
      <c r="J23" s="81">
        <v>46</v>
      </c>
      <c r="K23" s="15"/>
      <c r="L23" s="77">
        <f t="shared" si="0"/>
        <v>109</v>
      </c>
      <c r="M23" s="16"/>
    </row>
    <row r="24" spans="2:13" ht="12" customHeight="1">
      <c r="B24" s="22"/>
      <c r="C24" s="14" t="s">
        <v>187</v>
      </c>
      <c r="D24" s="81">
        <v>24</v>
      </c>
      <c r="E24" s="81">
        <v>3</v>
      </c>
      <c r="F24" s="81">
        <v>27</v>
      </c>
      <c r="G24" s="15"/>
      <c r="H24" s="81">
        <v>27</v>
      </c>
      <c r="I24" s="81">
        <v>0</v>
      </c>
      <c r="J24" s="81">
        <v>27</v>
      </c>
      <c r="K24" s="15"/>
      <c r="L24" s="77">
        <f t="shared" si="0"/>
        <v>54</v>
      </c>
      <c r="M24" s="16"/>
    </row>
    <row r="25" spans="2:13" ht="12" customHeight="1">
      <c r="B25" s="22"/>
      <c r="C25" s="14" t="s">
        <v>189</v>
      </c>
      <c r="D25" s="81">
        <v>21</v>
      </c>
      <c r="E25" s="81">
        <v>3</v>
      </c>
      <c r="F25" s="81">
        <v>24</v>
      </c>
      <c r="G25" s="15"/>
      <c r="H25" s="81">
        <v>47</v>
      </c>
      <c r="I25" s="81">
        <v>8</v>
      </c>
      <c r="J25" s="81">
        <v>55</v>
      </c>
      <c r="K25" s="15"/>
      <c r="L25" s="77">
        <f t="shared" si="0"/>
        <v>79</v>
      </c>
      <c r="M25" s="16"/>
    </row>
    <row r="26" spans="2:13" ht="12" customHeight="1">
      <c r="B26" s="22"/>
      <c r="C26" s="14" t="s">
        <v>190</v>
      </c>
      <c r="D26" s="81">
        <v>89</v>
      </c>
      <c r="E26" s="81">
        <v>57</v>
      </c>
      <c r="F26" s="81">
        <v>146</v>
      </c>
      <c r="G26" s="15"/>
      <c r="H26" s="81">
        <v>111</v>
      </c>
      <c r="I26" s="81">
        <v>85</v>
      </c>
      <c r="J26" s="81">
        <v>196</v>
      </c>
      <c r="K26" s="15"/>
      <c r="L26" s="77">
        <f t="shared" si="0"/>
        <v>342</v>
      </c>
      <c r="M26" s="16"/>
    </row>
    <row r="27" spans="2:13" ht="12" customHeight="1">
      <c r="B27" s="22"/>
      <c r="C27" s="56" t="s">
        <v>168</v>
      </c>
      <c r="D27" s="81">
        <v>13</v>
      </c>
      <c r="E27" s="81">
        <v>1</v>
      </c>
      <c r="F27" s="81">
        <v>14</v>
      </c>
      <c r="G27" s="15"/>
      <c r="H27" s="81">
        <v>39</v>
      </c>
      <c r="I27" s="81">
        <v>13</v>
      </c>
      <c r="J27" s="81">
        <v>52</v>
      </c>
      <c r="K27" s="15"/>
      <c r="L27" s="77">
        <f t="shared" si="0"/>
        <v>66</v>
      </c>
      <c r="M27" s="16"/>
    </row>
    <row r="28" spans="3:12" ht="12" customHeight="1">
      <c r="C28" s="14" t="s">
        <v>191</v>
      </c>
      <c r="D28" s="81">
        <v>12</v>
      </c>
      <c r="E28" s="81">
        <v>5</v>
      </c>
      <c r="F28" s="81">
        <v>17</v>
      </c>
      <c r="G28" s="15"/>
      <c r="H28" s="81">
        <v>25</v>
      </c>
      <c r="I28" s="81">
        <v>14</v>
      </c>
      <c r="J28" s="81">
        <v>39</v>
      </c>
      <c r="K28" s="15"/>
      <c r="L28" s="77">
        <f t="shared" si="0"/>
        <v>56</v>
      </c>
    </row>
    <row r="29" spans="3:12" ht="12" customHeight="1">
      <c r="C29" s="14" t="s">
        <v>192</v>
      </c>
      <c r="D29" s="81">
        <v>0</v>
      </c>
      <c r="E29" s="81">
        <v>1</v>
      </c>
      <c r="F29" s="81">
        <v>1</v>
      </c>
      <c r="G29" s="15"/>
      <c r="H29" s="81">
        <v>3</v>
      </c>
      <c r="I29" s="81">
        <v>2</v>
      </c>
      <c r="J29" s="81">
        <v>5</v>
      </c>
      <c r="K29" s="15"/>
      <c r="L29" s="77">
        <f t="shared" si="0"/>
        <v>6</v>
      </c>
    </row>
    <row r="30" spans="3:12" ht="12" customHeight="1">
      <c r="C30" s="14" t="s">
        <v>193</v>
      </c>
      <c r="D30" s="81">
        <v>4</v>
      </c>
      <c r="E30" s="81">
        <v>2</v>
      </c>
      <c r="F30" s="81">
        <v>6</v>
      </c>
      <c r="G30" s="15"/>
      <c r="H30" s="81">
        <v>31</v>
      </c>
      <c r="I30" s="81">
        <v>4</v>
      </c>
      <c r="J30" s="81">
        <v>35</v>
      </c>
      <c r="K30" s="15"/>
      <c r="L30" s="77">
        <f t="shared" si="0"/>
        <v>41</v>
      </c>
    </row>
    <row r="31" spans="3:12" ht="12" customHeight="1">
      <c r="C31" s="14" t="s">
        <v>194</v>
      </c>
      <c r="D31" s="81">
        <v>9</v>
      </c>
      <c r="E31" s="81">
        <v>4</v>
      </c>
      <c r="F31" s="81">
        <v>13</v>
      </c>
      <c r="G31" s="15"/>
      <c r="H31" s="81">
        <v>18</v>
      </c>
      <c r="I31" s="81">
        <v>4</v>
      </c>
      <c r="J31" s="81">
        <v>22</v>
      </c>
      <c r="K31" s="15"/>
      <c r="L31" s="77">
        <f t="shared" si="0"/>
        <v>35</v>
      </c>
    </row>
    <row r="32" spans="3:12" ht="12" customHeight="1">
      <c r="C32" s="14" t="s">
        <v>195</v>
      </c>
      <c r="D32" s="81">
        <v>10</v>
      </c>
      <c r="E32" s="81">
        <v>1</v>
      </c>
      <c r="F32" s="81">
        <v>11</v>
      </c>
      <c r="G32" s="15"/>
      <c r="H32" s="81">
        <v>30</v>
      </c>
      <c r="I32" s="81">
        <v>9</v>
      </c>
      <c r="J32" s="81">
        <v>39</v>
      </c>
      <c r="K32" s="15"/>
      <c r="L32" s="77">
        <f t="shared" si="0"/>
        <v>50</v>
      </c>
    </row>
    <row r="33" spans="3:13" ht="12" customHeight="1">
      <c r="C33" s="14" t="s">
        <v>196</v>
      </c>
      <c r="D33" s="81">
        <v>1</v>
      </c>
      <c r="E33" s="81">
        <v>0</v>
      </c>
      <c r="F33" s="81">
        <v>1</v>
      </c>
      <c r="G33" s="15"/>
      <c r="H33" s="81">
        <v>1</v>
      </c>
      <c r="I33" s="81">
        <v>1</v>
      </c>
      <c r="J33" s="81">
        <v>2</v>
      </c>
      <c r="K33" s="15"/>
      <c r="L33" s="77">
        <f t="shared" si="0"/>
        <v>3</v>
      </c>
      <c r="M33" s="16"/>
    </row>
    <row r="34" spans="3:13" ht="12" customHeight="1">
      <c r="C34" s="14" t="s">
        <v>197</v>
      </c>
      <c r="D34" s="81">
        <v>11</v>
      </c>
      <c r="E34" s="81">
        <v>4</v>
      </c>
      <c r="F34" s="81">
        <v>15</v>
      </c>
      <c r="G34" s="15"/>
      <c r="H34" s="81">
        <v>5</v>
      </c>
      <c r="I34" s="81">
        <v>9</v>
      </c>
      <c r="J34" s="81">
        <v>14</v>
      </c>
      <c r="K34" s="15"/>
      <c r="L34" s="77">
        <f t="shared" si="0"/>
        <v>29</v>
      </c>
      <c r="M34" s="16"/>
    </row>
    <row r="35" spans="1:13" ht="12" customHeight="1">
      <c r="A35" s="16"/>
      <c r="B35" s="23" t="s">
        <v>113</v>
      </c>
      <c r="C35" s="25"/>
      <c r="D35" s="53">
        <f>SUM(D36:D37)</f>
        <v>39</v>
      </c>
      <c r="E35" s="53">
        <f>SUM(E36:E37)</f>
        <v>13</v>
      </c>
      <c r="F35" s="53">
        <f>SUM(F36:F37)</f>
        <v>52</v>
      </c>
      <c r="G35" s="53"/>
      <c r="H35" s="53">
        <f>SUM(H36:H37)</f>
        <v>29</v>
      </c>
      <c r="I35" s="53">
        <f>SUM(I36:I37)</f>
        <v>12</v>
      </c>
      <c r="J35" s="53">
        <f>SUM(J36:J37)</f>
        <v>41</v>
      </c>
      <c r="K35" s="53"/>
      <c r="L35" s="53">
        <f>SUM(L36:L37)</f>
        <v>93</v>
      </c>
      <c r="M35" s="23"/>
    </row>
    <row r="36" spans="1:13" ht="12" customHeight="1">
      <c r="A36" s="16"/>
      <c r="B36" s="16"/>
      <c r="C36" s="20" t="s">
        <v>220</v>
      </c>
      <c r="D36" s="81">
        <v>37</v>
      </c>
      <c r="E36" s="81">
        <v>11</v>
      </c>
      <c r="F36" s="81">
        <v>48</v>
      </c>
      <c r="G36" s="15"/>
      <c r="H36" s="81">
        <v>22</v>
      </c>
      <c r="I36" s="81">
        <v>10</v>
      </c>
      <c r="J36" s="81">
        <v>32</v>
      </c>
      <c r="K36" s="15"/>
      <c r="L36" s="77">
        <f t="shared" si="0"/>
        <v>80</v>
      </c>
      <c r="M36" s="16"/>
    </row>
    <row r="37" spans="1:13" ht="12" customHeight="1">
      <c r="A37" s="16"/>
      <c r="B37" s="16"/>
      <c r="C37" s="56" t="s">
        <v>221</v>
      </c>
      <c r="D37" s="81">
        <v>2</v>
      </c>
      <c r="E37" s="81">
        <v>2</v>
      </c>
      <c r="F37" s="81">
        <v>4</v>
      </c>
      <c r="G37" s="15"/>
      <c r="H37" s="81">
        <v>7</v>
      </c>
      <c r="I37" s="81">
        <v>2</v>
      </c>
      <c r="J37" s="81">
        <v>9</v>
      </c>
      <c r="K37" s="15"/>
      <c r="L37" s="77">
        <f t="shared" si="0"/>
        <v>13</v>
      </c>
      <c r="M37" s="16"/>
    </row>
    <row r="38" spans="2:12" ht="12.75">
      <c r="B38" s="22" t="s">
        <v>200</v>
      </c>
      <c r="C38" s="22"/>
      <c r="D38" s="50">
        <f>SUM(D39:D40)</f>
        <v>43</v>
      </c>
      <c r="E38" s="50">
        <f>SUM(E39:E40)</f>
        <v>16</v>
      </c>
      <c r="F38" s="50">
        <f>SUM(F39:F40)</f>
        <v>59</v>
      </c>
      <c r="G38" s="50"/>
      <c r="H38" s="50">
        <f>SUM(H39:H40)</f>
        <v>61</v>
      </c>
      <c r="I38" s="50">
        <f>SUM(I39:I40)</f>
        <v>30</v>
      </c>
      <c r="J38" s="50">
        <f>SUM(J39:J40)</f>
        <v>91</v>
      </c>
      <c r="K38" s="50"/>
      <c r="L38" s="50">
        <f>SUM(L39:L40)</f>
        <v>150</v>
      </c>
    </row>
    <row r="39" spans="1:13" ht="12" customHeight="1">
      <c r="A39" s="16"/>
      <c r="B39" s="16"/>
      <c r="C39" s="20" t="s">
        <v>198</v>
      </c>
      <c r="D39" s="81">
        <v>29</v>
      </c>
      <c r="E39" s="81">
        <v>11</v>
      </c>
      <c r="F39" s="81">
        <v>40</v>
      </c>
      <c r="G39" s="15"/>
      <c r="H39" s="81">
        <v>22</v>
      </c>
      <c r="I39" s="81">
        <v>8</v>
      </c>
      <c r="J39" s="81">
        <v>30</v>
      </c>
      <c r="K39" s="15"/>
      <c r="L39" s="77">
        <f t="shared" si="0"/>
        <v>70</v>
      </c>
      <c r="M39" s="16"/>
    </row>
    <row r="40" spans="3:13" ht="12" customHeight="1">
      <c r="C40" s="20" t="s">
        <v>199</v>
      </c>
      <c r="D40" s="81">
        <v>14</v>
      </c>
      <c r="E40" s="81">
        <v>5</v>
      </c>
      <c r="F40" s="81">
        <v>19</v>
      </c>
      <c r="G40" s="15"/>
      <c r="H40" s="81">
        <v>39</v>
      </c>
      <c r="I40" s="81">
        <v>22</v>
      </c>
      <c r="J40" s="81">
        <v>61</v>
      </c>
      <c r="K40" s="15"/>
      <c r="L40" s="77">
        <f t="shared" si="0"/>
        <v>80</v>
      </c>
      <c r="M40" s="16"/>
    </row>
    <row r="41" spans="2:13" ht="12" customHeight="1">
      <c r="B41" s="22" t="s">
        <v>14</v>
      </c>
      <c r="C41" s="25"/>
      <c r="D41" s="53">
        <f>SUM(D42:D43)</f>
        <v>57</v>
      </c>
      <c r="E41" s="53">
        <f>SUM(E42:E43)</f>
        <v>35</v>
      </c>
      <c r="F41" s="53">
        <f>SUM(F42:F43)</f>
        <v>92</v>
      </c>
      <c r="G41" s="53"/>
      <c r="H41" s="53">
        <f>SUM(H42:H43)</f>
        <v>75</v>
      </c>
      <c r="I41" s="53">
        <f>SUM(I42:I43)</f>
        <v>56</v>
      </c>
      <c r="J41" s="53">
        <f>SUM(J42:J43)</f>
        <v>131</v>
      </c>
      <c r="K41" s="53"/>
      <c r="L41" s="53">
        <f>SUM(L42:L43)</f>
        <v>223</v>
      </c>
      <c r="M41" s="16"/>
    </row>
    <row r="42" spans="3:13" ht="12" customHeight="1">
      <c r="C42" s="20" t="s">
        <v>15</v>
      </c>
      <c r="D42" s="81">
        <v>29</v>
      </c>
      <c r="E42" s="81">
        <v>26</v>
      </c>
      <c r="F42" s="81">
        <v>55</v>
      </c>
      <c r="G42" s="15"/>
      <c r="H42" s="81">
        <v>32</v>
      </c>
      <c r="I42" s="81">
        <v>27</v>
      </c>
      <c r="J42" s="81">
        <v>59</v>
      </c>
      <c r="K42" s="15"/>
      <c r="L42" s="77">
        <f t="shared" si="0"/>
        <v>114</v>
      </c>
      <c r="M42" s="16"/>
    </row>
    <row r="43" spans="1:13" ht="12" customHeight="1">
      <c r="A43" s="16"/>
      <c r="B43" s="16"/>
      <c r="C43" s="20" t="s">
        <v>16</v>
      </c>
      <c r="D43" s="81">
        <v>28</v>
      </c>
      <c r="E43" s="81">
        <v>9</v>
      </c>
      <c r="F43" s="81">
        <v>37</v>
      </c>
      <c r="G43" s="15"/>
      <c r="H43" s="81">
        <v>43</v>
      </c>
      <c r="I43" s="81">
        <v>29</v>
      </c>
      <c r="J43" s="81">
        <v>72</v>
      </c>
      <c r="K43" s="15"/>
      <c r="L43" s="77">
        <f t="shared" si="0"/>
        <v>109</v>
      </c>
      <c r="M43" s="16"/>
    </row>
    <row r="44" spans="1:13" ht="12" customHeight="1">
      <c r="A44" s="16"/>
      <c r="B44" s="23" t="s">
        <v>11</v>
      </c>
      <c r="C44" s="20"/>
      <c r="D44" s="53">
        <f>SUM(D45:D47)</f>
        <v>40</v>
      </c>
      <c r="E44" s="53">
        <f>SUM(E45:E47)</f>
        <v>19</v>
      </c>
      <c r="F44" s="53">
        <f>SUM(F45:F47)</f>
        <v>59</v>
      </c>
      <c r="G44" s="53"/>
      <c r="H44" s="53">
        <f>SUM(H45:H47)</f>
        <v>70</v>
      </c>
      <c r="I44" s="53">
        <f>SUM(I45:I47)</f>
        <v>29</v>
      </c>
      <c r="J44" s="53">
        <f>SUM(J45:J47)</f>
        <v>99</v>
      </c>
      <c r="K44" s="53"/>
      <c r="L44" s="53">
        <f>SUM(L45:L47)</f>
        <v>158</v>
      </c>
      <c r="M44" s="16"/>
    </row>
    <row r="45" spans="1:13" ht="12" customHeight="1">
      <c r="A45" s="16"/>
      <c r="B45" s="16"/>
      <c r="C45" s="20" t="s">
        <v>12</v>
      </c>
      <c r="D45" s="15">
        <v>13</v>
      </c>
      <c r="E45" s="15">
        <v>2</v>
      </c>
      <c r="F45" s="15">
        <v>15</v>
      </c>
      <c r="G45" s="15"/>
      <c r="H45" s="15">
        <v>22</v>
      </c>
      <c r="I45" s="15">
        <v>11</v>
      </c>
      <c r="J45" s="15">
        <v>33</v>
      </c>
      <c r="K45" s="15"/>
      <c r="L45" s="77">
        <f t="shared" si="0"/>
        <v>48</v>
      </c>
      <c r="M45" s="16"/>
    </row>
    <row r="46" spans="1:13" ht="12" customHeight="1">
      <c r="A46" s="16"/>
      <c r="B46" s="16"/>
      <c r="C46" s="20" t="s">
        <v>207</v>
      </c>
      <c r="D46" s="15">
        <v>1</v>
      </c>
      <c r="E46" s="15">
        <v>6</v>
      </c>
      <c r="F46" s="15">
        <v>7</v>
      </c>
      <c r="G46" s="15"/>
      <c r="H46" s="15">
        <v>3</v>
      </c>
      <c r="I46" s="15">
        <v>4</v>
      </c>
      <c r="J46" s="15">
        <v>7</v>
      </c>
      <c r="K46" s="15"/>
      <c r="L46" s="77">
        <f t="shared" si="0"/>
        <v>14</v>
      </c>
      <c r="M46" s="16"/>
    </row>
    <row r="47" spans="3:13" ht="12" customHeight="1">
      <c r="C47" s="20" t="s">
        <v>13</v>
      </c>
      <c r="D47" s="81">
        <v>26</v>
      </c>
      <c r="E47" s="81">
        <v>11</v>
      </c>
      <c r="F47" s="81">
        <v>37</v>
      </c>
      <c r="G47" s="15"/>
      <c r="H47" s="81">
        <v>45</v>
      </c>
      <c r="I47" s="81">
        <v>14</v>
      </c>
      <c r="J47" s="81">
        <v>59</v>
      </c>
      <c r="K47" s="15"/>
      <c r="L47" s="77">
        <f>+J47+F47</f>
        <v>96</v>
      </c>
      <c r="M47" s="16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spans="1:13" ht="14.25" customHeight="1">
      <c r="A58" s="23" t="s">
        <v>22</v>
      </c>
      <c r="B58" s="16"/>
      <c r="C58" s="16"/>
      <c r="D58" s="26">
        <f>SUM(D59,D61,D63,D65,D69,D73,D80,D83,D86)</f>
        <v>470</v>
      </c>
      <c r="E58" s="26">
        <f>SUM(E59,E61,E63,E65,E69,E73,E80,E83,E86)</f>
        <v>547</v>
      </c>
      <c r="F58" s="26">
        <f>SUM(F59,F61,F63,F65,F69,F73,F80,F83,F86)</f>
        <v>1017</v>
      </c>
      <c r="G58" s="26"/>
      <c r="H58" s="26">
        <f>SUM(H59,H61,H63,H65,H69,H73,H80,H83,H86)</f>
        <v>711</v>
      </c>
      <c r="I58" s="26">
        <f>SUM(I59,I61,I63,I65,I69,I73,I80,I83,I86)</f>
        <v>734</v>
      </c>
      <c r="J58" s="26">
        <f>SUM(J59,J61,J63,J65,J69,J73,J80,J83,J86)</f>
        <v>1445</v>
      </c>
      <c r="K58" s="26"/>
      <c r="L58" s="26">
        <f>SUM(L59,L61,L63,L65,L69,L73,L80,L83,L86)</f>
        <v>2462</v>
      </c>
      <c r="M58" s="16"/>
    </row>
    <row r="59" spans="2:13" ht="12" customHeight="1">
      <c r="B59" s="22" t="s">
        <v>25</v>
      </c>
      <c r="C59" s="25"/>
      <c r="D59" s="24">
        <f>SUM(D60)</f>
        <v>58</v>
      </c>
      <c r="E59" s="24">
        <f>SUM(E60)</f>
        <v>54</v>
      </c>
      <c r="F59" s="24">
        <f>SUM(F60)</f>
        <v>112</v>
      </c>
      <c r="G59" s="24"/>
      <c r="H59" s="24">
        <f>SUM(H60)</f>
        <v>158</v>
      </c>
      <c r="I59" s="24">
        <f>SUM(I60)</f>
        <v>171</v>
      </c>
      <c r="J59" s="24">
        <f>SUM(J60)</f>
        <v>329</v>
      </c>
      <c r="K59" s="24"/>
      <c r="L59" s="24">
        <f>SUM(L60)</f>
        <v>441</v>
      </c>
      <c r="M59" s="16"/>
    </row>
    <row r="60" spans="1:13" ht="12" customHeight="1">
      <c r="A60" s="16"/>
      <c r="C60" s="20" t="s">
        <v>25</v>
      </c>
      <c r="D60" s="77">
        <v>58</v>
      </c>
      <c r="E60" s="77">
        <v>54</v>
      </c>
      <c r="F60" s="77">
        <v>112</v>
      </c>
      <c r="G60" s="77"/>
      <c r="H60" s="77">
        <v>158</v>
      </c>
      <c r="I60" s="77">
        <v>171</v>
      </c>
      <c r="J60" s="77">
        <v>329</v>
      </c>
      <c r="K60" s="77"/>
      <c r="L60" s="77">
        <f aca="true" t="shared" si="1" ref="L60:L67">+J60+F60</f>
        <v>441</v>
      </c>
      <c r="M60" s="16"/>
    </row>
    <row r="61" spans="2:12" ht="12.75">
      <c r="B61" s="22" t="s">
        <v>26</v>
      </c>
      <c r="C61" s="22"/>
      <c r="D61" s="50">
        <f>SUM(D62:D62)</f>
        <v>12</v>
      </c>
      <c r="E61" s="50">
        <f>SUM(E62:E62)</f>
        <v>14</v>
      </c>
      <c r="F61" s="50">
        <f>SUM(F62:F62)</f>
        <v>26</v>
      </c>
      <c r="G61" s="50"/>
      <c r="H61" s="50">
        <f>SUM(H62:H62)</f>
        <v>7</v>
      </c>
      <c r="I61" s="50">
        <f>SUM(I62:I62)</f>
        <v>17</v>
      </c>
      <c r="J61" s="50">
        <f>SUM(J62:J62)</f>
        <v>24</v>
      </c>
      <c r="K61" s="50"/>
      <c r="L61" s="50">
        <f>SUM(L62:L62)</f>
        <v>50</v>
      </c>
    </row>
    <row r="62" spans="1:13" ht="12" customHeight="1">
      <c r="A62" s="16"/>
      <c r="C62" s="20" t="s">
        <v>26</v>
      </c>
      <c r="D62" s="77">
        <v>12</v>
      </c>
      <c r="E62" s="77">
        <v>14</v>
      </c>
      <c r="F62" s="77">
        <v>26</v>
      </c>
      <c r="G62" s="77"/>
      <c r="H62" s="81">
        <v>7</v>
      </c>
      <c r="I62" s="81">
        <v>17</v>
      </c>
      <c r="J62" s="81">
        <v>24</v>
      </c>
      <c r="K62" s="77"/>
      <c r="L62" s="77">
        <f t="shared" si="1"/>
        <v>50</v>
      </c>
      <c r="M62" s="16"/>
    </row>
    <row r="63" spans="1:13" ht="12" customHeight="1">
      <c r="A63" s="16"/>
      <c r="B63" s="22" t="s">
        <v>179</v>
      </c>
      <c r="C63" s="25"/>
      <c r="D63" s="79">
        <f>SUM(D64)</f>
        <v>0</v>
      </c>
      <c r="E63" s="79">
        <f>SUM(E64)</f>
        <v>12</v>
      </c>
      <c r="F63" s="79">
        <f>SUM(F64)</f>
        <v>12</v>
      </c>
      <c r="G63" s="79"/>
      <c r="H63" s="79">
        <f>SUM(H64)</f>
        <v>3</v>
      </c>
      <c r="I63" s="79">
        <f>SUM(I64)</f>
        <v>15</v>
      </c>
      <c r="J63" s="79">
        <f>SUM(J64)</f>
        <v>18</v>
      </c>
      <c r="K63" s="79"/>
      <c r="L63" s="79">
        <f>SUM(L64)</f>
        <v>30</v>
      </c>
      <c r="M63" s="16"/>
    </row>
    <row r="64" spans="1:13" ht="12" customHeight="1">
      <c r="A64" s="16"/>
      <c r="C64" s="56" t="s">
        <v>179</v>
      </c>
      <c r="D64" s="77">
        <v>0</v>
      </c>
      <c r="E64" s="77">
        <v>12</v>
      </c>
      <c r="F64" s="77">
        <v>12</v>
      </c>
      <c r="G64" s="77"/>
      <c r="H64" s="77">
        <v>3</v>
      </c>
      <c r="I64" s="77">
        <v>15</v>
      </c>
      <c r="J64" s="77">
        <v>18</v>
      </c>
      <c r="K64" s="77"/>
      <c r="L64" s="77">
        <f t="shared" si="1"/>
        <v>30</v>
      </c>
      <c r="M64" s="16"/>
    </row>
    <row r="65" spans="1:13" s="22" customFormat="1" ht="12" customHeight="1">
      <c r="A65" s="23"/>
      <c r="B65" s="23" t="s">
        <v>38</v>
      </c>
      <c r="C65" s="23"/>
      <c r="D65" s="80">
        <f>SUM(D66:D67)</f>
        <v>55</v>
      </c>
      <c r="E65" s="80">
        <f>SUM(E66:E67)</f>
        <v>87</v>
      </c>
      <c r="F65" s="80">
        <f>SUM(F66:F67)</f>
        <v>142</v>
      </c>
      <c r="G65" s="80"/>
      <c r="H65" s="80">
        <f>SUM(H66:H67)</f>
        <v>78</v>
      </c>
      <c r="I65" s="80">
        <f>SUM(I66:I67)</f>
        <v>95</v>
      </c>
      <c r="J65" s="80">
        <f>SUM(J66:J67)</f>
        <v>173</v>
      </c>
      <c r="K65" s="80"/>
      <c r="L65" s="80">
        <f>SUM(L66:L67)</f>
        <v>315</v>
      </c>
      <c r="M65" s="23"/>
    </row>
    <row r="66" spans="1:13" ht="12" customHeight="1">
      <c r="A66" s="16"/>
      <c r="C66" s="20" t="s">
        <v>23</v>
      </c>
      <c r="D66" s="77">
        <v>31</v>
      </c>
      <c r="E66" s="77">
        <v>67</v>
      </c>
      <c r="F66" s="77">
        <v>98</v>
      </c>
      <c r="G66" s="77"/>
      <c r="H66" s="77">
        <v>33</v>
      </c>
      <c r="I66" s="77">
        <v>54</v>
      </c>
      <c r="J66" s="77">
        <v>87</v>
      </c>
      <c r="K66" s="77"/>
      <c r="L66" s="77">
        <f t="shared" si="1"/>
        <v>185</v>
      </c>
      <c r="M66" s="16"/>
    </row>
    <row r="67" spans="3:13" ht="12" customHeight="1">
      <c r="C67" s="20" t="s">
        <v>24</v>
      </c>
      <c r="D67" s="77">
        <v>24</v>
      </c>
      <c r="E67" s="77">
        <v>20</v>
      </c>
      <c r="F67" s="77">
        <v>44</v>
      </c>
      <c r="G67" s="77"/>
      <c r="H67" s="77">
        <v>45</v>
      </c>
      <c r="I67" s="77">
        <v>41</v>
      </c>
      <c r="J67" s="77">
        <v>86</v>
      </c>
      <c r="K67" s="77"/>
      <c r="L67" s="77">
        <f t="shared" si="1"/>
        <v>130</v>
      </c>
      <c r="M67" s="16"/>
    </row>
    <row r="68" spans="1:13" ht="12" customHeight="1">
      <c r="A68" s="16"/>
      <c r="B68" s="22" t="s">
        <v>42</v>
      </c>
      <c r="C68" s="28"/>
      <c r="D68" s="54"/>
      <c r="E68" s="54"/>
      <c r="F68" s="54"/>
      <c r="G68" s="54"/>
      <c r="H68" s="54"/>
      <c r="I68" s="54"/>
      <c r="J68" s="54"/>
      <c r="K68" s="54"/>
      <c r="L68" s="54"/>
      <c r="M68" s="16"/>
    </row>
    <row r="69" spans="1:13" ht="12" customHeight="1">
      <c r="A69" s="16"/>
      <c r="B69" s="22" t="s">
        <v>43</v>
      </c>
      <c r="C69" s="29"/>
      <c r="D69" s="53">
        <f>SUM(D70:D71)</f>
        <v>50</v>
      </c>
      <c r="E69" s="53">
        <f>SUM(E70:E71)</f>
        <v>44</v>
      </c>
      <c r="F69" s="53">
        <f>SUM(F70:F71)</f>
        <v>94</v>
      </c>
      <c r="G69" s="53"/>
      <c r="H69" s="53">
        <f>SUM(H70:H71)</f>
        <v>69</v>
      </c>
      <c r="I69" s="53">
        <f>SUM(I70:I71)</f>
        <v>60</v>
      </c>
      <c r="J69" s="53">
        <f>SUM(J70:J71)</f>
        <v>129</v>
      </c>
      <c r="K69" s="53"/>
      <c r="L69" s="53">
        <f>SUM(L70:L71)</f>
        <v>223</v>
      </c>
      <c r="M69" s="16"/>
    </row>
    <row r="70" spans="1:13" ht="12" customHeight="1">
      <c r="A70" s="17"/>
      <c r="C70" s="20" t="s">
        <v>33</v>
      </c>
      <c r="D70" s="77">
        <v>42</v>
      </c>
      <c r="E70" s="77">
        <v>35</v>
      </c>
      <c r="F70" s="77">
        <v>77</v>
      </c>
      <c r="G70" s="77"/>
      <c r="H70" s="77">
        <v>47</v>
      </c>
      <c r="I70" s="77">
        <v>41</v>
      </c>
      <c r="J70" s="77">
        <v>88</v>
      </c>
      <c r="K70" s="77"/>
      <c r="L70" s="77">
        <f>+J70+F70</f>
        <v>165</v>
      </c>
      <c r="M70" s="16"/>
    </row>
    <row r="71" spans="1:13" ht="12" customHeight="1">
      <c r="A71" s="16"/>
      <c r="C71" s="20" t="s">
        <v>34</v>
      </c>
      <c r="D71" s="77">
        <v>8</v>
      </c>
      <c r="E71" s="77">
        <v>9</v>
      </c>
      <c r="F71" s="77">
        <v>17</v>
      </c>
      <c r="G71" s="77"/>
      <c r="H71" s="77">
        <v>22</v>
      </c>
      <c r="I71" s="77">
        <v>19</v>
      </c>
      <c r="J71" s="77">
        <v>41</v>
      </c>
      <c r="K71" s="77"/>
      <c r="L71" s="77">
        <f>+J71+F71</f>
        <v>58</v>
      </c>
      <c r="M71" s="16"/>
    </row>
    <row r="72" spans="1:13" ht="12" customHeight="1">
      <c r="A72" s="16"/>
      <c r="B72" s="22" t="s">
        <v>209</v>
      </c>
      <c r="C72" s="20"/>
      <c r="D72" s="54"/>
      <c r="E72" s="54"/>
      <c r="F72" s="54"/>
      <c r="G72" s="54"/>
      <c r="H72" s="54"/>
      <c r="I72" s="54"/>
      <c r="J72" s="54"/>
      <c r="K72" s="54"/>
      <c r="L72" s="54"/>
      <c r="M72" s="16"/>
    </row>
    <row r="73" spans="1:13" ht="12" customHeight="1">
      <c r="A73" s="16"/>
      <c r="B73" s="22" t="s">
        <v>210</v>
      </c>
      <c r="C73" s="20"/>
      <c r="D73" s="53">
        <f>SUM(D74:D79)</f>
        <v>47</v>
      </c>
      <c r="E73" s="53">
        <f>SUM(E74:E79)</f>
        <v>49</v>
      </c>
      <c r="F73" s="53">
        <f>SUM(F74:F79)</f>
        <v>96</v>
      </c>
      <c r="G73" s="53"/>
      <c r="H73" s="53">
        <f>SUM(H74:H79)</f>
        <v>90</v>
      </c>
      <c r="I73" s="53">
        <f>SUM(I74:I79)</f>
        <v>78</v>
      </c>
      <c r="J73" s="53">
        <f>SUM(J74:J79)</f>
        <v>168</v>
      </c>
      <c r="K73" s="53"/>
      <c r="L73" s="53">
        <f>SUM(L74:L79)</f>
        <v>264</v>
      </c>
      <c r="M73" s="16"/>
    </row>
    <row r="74" spans="3:13" ht="12" customHeight="1">
      <c r="C74" s="20" t="s">
        <v>29</v>
      </c>
      <c r="D74" s="77">
        <v>9</v>
      </c>
      <c r="E74" s="77">
        <v>19</v>
      </c>
      <c r="F74" s="77">
        <v>28</v>
      </c>
      <c r="G74" s="77"/>
      <c r="H74" s="77">
        <v>7</v>
      </c>
      <c r="I74" s="77">
        <v>24</v>
      </c>
      <c r="J74" s="77">
        <v>31</v>
      </c>
      <c r="K74" s="77"/>
      <c r="L74" s="77">
        <f aca="true" t="shared" si="2" ref="L74:L88">+J74+F74</f>
        <v>59</v>
      </c>
      <c r="M74" s="16"/>
    </row>
    <row r="75" spans="3:12" ht="12.75">
      <c r="C75" s="20" t="s">
        <v>40</v>
      </c>
      <c r="D75" s="77">
        <v>30</v>
      </c>
      <c r="E75" s="77">
        <v>19</v>
      </c>
      <c r="F75" s="77">
        <v>49</v>
      </c>
      <c r="G75" s="77"/>
      <c r="H75" s="77">
        <v>63</v>
      </c>
      <c r="I75" s="77">
        <v>32</v>
      </c>
      <c r="J75" s="77">
        <v>95</v>
      </c>
      <c r="K75" s="77"/>
      <c r="L75" s="77">
        <f t="shared" si="2"/>
        <v>144</v>
      </c>
    </row>
    <row r="76" spans="1:13" ht="12" customHeight="1">
      <c r="A76" s="16"/>
      <c r="C76" s="20" t="s">
        <v>30</v>
      </c>
      <c r="D76" s="77">
        <v>3</v>
      </c>
      <c r="E76" s="77">
        <v>2</v>
      </c>
      <c r="F76" s="77">
        <v>5</v>
      </c>
      <c r="G76" s="77"/>
      <c r="H76" s="77">
        <v>5</v>
      </c>
      <c r="I76" s="77">
        <v>9</v>
      </c>
      <c r="J76" s="77">
        <v>14</v>
      </c>
      <c r="K76" s="77"/>
      <c r="L76" s="77">
        <f t="shared" si="2"/>
        <v>19</v>
      </c>
      <c r="M76" s="16"/>
    </row>
    <row r="77" spans="1:13" ht="12" customHeight="1">
      <c r="A77" s="16"/>
      <c r="C77" s="20" t="s">
        <v>31</v>
      </c>
      <c r="D77" s="77">
        <v>2</v>
      </c>
      <c r="E77" s="77">
        <v>2</v>
      </c>
      <c r="F77" s="77">
        <v>4</v>
      </c>
      <c r="G77" s="77"/>
      <c r="H77" s="77">
        <v>4</v>
      </c>
      <c r="I77" s="77">
        <v>5</v>
      </c>
      <c r="J77" s="77">
        <v>9</v>
      </c>
      <c r="K77" s="77"/>
      <c r="L77" s="77">
        <f>+J77+F77</f>
        <v>13</v>
      </c>
      <c r="M77" s="16"/>
    </row>
    <row r="78" spans="1:13" ht="12" customHeight="1">
      <c r="A78" s="16"/>
      <c r="C78" s="20" t="s">
        <v>41</v>
      </c>
      <c r="D78" s="77">
        <v>3</v>
      </c>
      <c r="E78" s="77">
        <v>2</v>
      </c>
      <c r="F78" s="77">
        <v>5</v>
      </c>
      <c r="G78" s="77"/>
      <c r="H78" s="77">
        <v>8</v>
      </c>
      <c r="I78" s="77">
        <v>2</v>
      </c>
      <c r="J78" s="77">
        <v>10</v>
      </c>
      <c r="K78" s="77"/>
      <c r="L78" s="77">
        <f>+J78+F78</f>
        <v>15</v>
      </c>
      <c r="M78" s="16"/>
    </row>
    <row r="79" spans="1:13" ht="12" customHeight="1">
      <c r="A79" s="16"/>
      <c r="C79" s="20" t="s">
        <v>32</v>
      </c>
      <c r="D79" s="77">
        <v>0</v>
      </c>
      <c r="E79" s="77">
        <v>5</v>
      </c>
      <c r="F79" s="77">
        <v>5</v>
      </c>
      <c r="G79" s="77"/>
      <c r="H79" s="77">
        <v>3</v>
      </c>
      <c r="I79" s="77">
        <v>6</v>
      </c>
      <c r="J79" s="77">
        <v>9</v>
      </c>
      <c r="K79" s="77"/>
      <c r="L79" s="77">
        <f t="shared" si="2"/>
        <v>14</v>
      </c>
      <c r="M79" s="16"/>
    </row>
    <row r="80" spans="2:13" ht="12" customHeight="1">
      <c r="B80" s="22" t="s">
        <v>39</v>
      </c>
      <c r="C80" s="25"/>
      <c r="D80" s="53">
        <f>SUM(D81:D82)</f>
        <v>72</v>
      </c>
      <c r="E80" s="53">
        <f>SUM(E81:E82)</f>
        <v>51</v>
      </c>
      <c r="F80" s="53">
        <f>SUM(F81:F82)</f>
        <v>123</v>
      </c>
      <c r="G80" s="53"/>
      <c r="H80" s="53">
        <f>SUM(H81:H82)</f>
        <v>114</v>
      </c>
      <c r="I80" s="53">
        <f>SUM(I81:I82)</f>
        <v>82</v>
      </c>
      <c r="J80" s="53">
        <f>SUM(J81:J82)</f>
        <v>196</v>
      </c>
      <c r="K80" s="53"/>
      <c r="L80" s="53">
        <f>SUM(L81:L82)</f>
        <v>319</v>
      </c>
      <c r="M80" s="22"/>
    </row>
    <row r="81" spans="1:13" ht="12" customHeight="1">
      <c r="A81" s="16"/>
      <c r="C81" s="20" t="s">
        <v>27</v>
      </c>
      <c r="D81" s="77">
        <v>42</v>
      </c>
      <c r="E81" s="77">
        <v>33</v>
      </c>
      <c r="F81" s="77">
        <v>75</v>
      </c>
      <c r="G81" s="77"/>
      <c r="H81" s="77">
        <v>65</v>
      </c>
      <c r="I81" s="77">
        <v>49</v>
      </c>
      <c r="J81" s="77">
        <v>114</v>
      </c>
      <c r="K81" s="77"/>
      <c r="L81" s="77">
        <f t="shared" si="2"/>
        <v>189</v>
      </c>
      <c r="M81" s="16"/>
    </row>
    <row r="82" spans="1:13" ht="12" customHeight="1">
      <c r="A82" s="16"/>
      <c r="C82" s="20" t="s">
        <v>28</v>
      </c>
      <c r="D82" s="77">
        <v>30</v>
      </c>
      <c r="E82" s="77">
        <v>18</v>
      </c>
      <c r="F82" s="77">
        <v>48</v>
      </c>
      <c r="G82" s="77"/>
      <c r="H82" s="77">
        <v>49</v>
      </c>
      <c r="I82" s="77">
        <v>33</v>
      </c>
      <c r="J82" s="77">
        <v>82</v>
      </c>
      <c r="K82" s="77"/>
      <c r="L82" s="77">
        <f t="shared" si="2"/>
        <v>130</v>
      </c>
      <c r="M82" s="16"/>
    </row>
    <row r="83" spans="1:13" ht="12" customHeight="1">
      <c r="A83" s="16"/>
      <c r="B83" s="22" t="s">
        <v>45</v>
      </c>
      <c r="C83" s="25"/>
      <c r="D83" s="53">
        <f>SUM(D84:D85)</f>
        <v>136</v>
      </c>
      <c r="E83" s="53">
        <f>SUM(E84:E85)</f>
        <v>201</v>
      </c>
      <c r="F83" s="53">
        <f>SUM(F84:F85)</f>
        <v>337</v>
      </c>
      <c r="G83" s="53"/>
      <c r="H83" s="53">
        <f>SUM(H84:H85)</f>
        <v>161</v>
      </c>
      <c r="I83" s="53">
        <f>SUM(I84:I85)</f>
        <v>186</v>
      </c>
      <c r="J83" s="53">
        <f>SUM(J84:J85)</f>
        <v>347</v>
      </c>
      <c r="K83" s="53"/>
      <c r="L83" s="53">
        <f>SUM(L84:L85)</f>
        <v>684</v>
      </c>
      <c r="M83" s="16"/>
    </row>
    <row r="84" spans="1:12" ht="12" customHeight="1">
      <c r="A84" s="16"/>
      <c r="C84" s="20" t="s">
        <v>46</v>
      </c>
      <c r="D84" s="77">
        <v>104</v>
      </c>
      <c r="E84" s="77">
        <v>164</v>
      </c>
      <c r="F84" s="77">
        <v>268</v>
      </c>
      <c r="G84" s="77"/>
      <c r="H84" s="77">
        <v>64</v>
      </c>
      <c r="I84" s="77">
        <v>90</v>
      </c>
      <c r="J84" s="77">
        <v>154</v>
      </c>
      <c r="K84" s="77"/>
      <c r="L84" s="77">
        <f t="shared" si="2"/>
        <v>422</v>
      </c>
    </row>
    <row r="85" spans="1:13" ht="12" customHeight="1">
      <c r="A85" s="16"/>
      <c r="C85" s="20" t="s">
        <v>37</v>
      </c>
      <c r="D85" s="77">
        <v>32</v>
      </c>
      <c r="E85" s="77">
        <v>37</v>
      </c>
      <c r="F85" s="77">
        <v>69</v>
      </c>
      <c r="G85" s="77"/>
      <c r="H85" s="77">
        <v>97</v>
      </c>
      <c r="I85" s="77">
        <v>96</v>
      </c>
      <c r="J85" s="77">
        <v>193</v>
      </c>
      <c r="K85" s="77"/>
      <c r="L85" s="77">
        <f t="shared" si="2"/>
        <v>262</v>
      </c>
      <c r="M85" s="16"/>
    </row>
    <row r="86" spans="1:13" ht="12" customHeight="1">
      <c r="A86" s="16"/>
      <c r="B86" s="22" t="s">
        <v>44</v>
      </c>
      <c r="C86" s="25"/>
      <c r="D86" s="53">
        <f>SUM(D87:D88)</f>
        <v>40</v>
      </c>
      <c r="E86" s="53">
        <f>SUM(E87:E88)</f>
        <v>35</v>
      </c>
      <c r="F86" s="53">
        <f>SUM(F87:F88)</f>
        <v>75</v>
      </c>
      <c r="G86" s="53"/>
      <c r="H86" s="53">
        <f>SUM(H87:H88)</f>
        <v>31</v>
      </c>
      <c r="I86" s="53">
        <f>SUM(I87:I88)</f>
        <v>30</v>
      </c>
      <c r="J86" s="53">
        <f>SUM(J87:J88)</f>
        <v>61</v>
      </c>
      <c r="K86" s="53"/>
      <c r="L86" s="53">
        <f>SUM(L87:L88)</f>
        <v>136</v>
      </c>
      <c r="M86" s="16"/>
    </row>
    <row r="87" spans="1:13" ht="12" customHeight="1">
      <c r="A87" s="16"/>
      <c r="C87" s="20" t="s">
        <v>35</v>
      </c>
      <c r="D87" s="77">
        <v>31</v>
      </c>
      <c r="E87" s="77">
        <v>31</v>
      </c>
      <c r="F87" s="77">
        <v>62</v>
      </c>
      <c r="G87" s="77"/>
      <c r="H87" s="77">
        <v>19</v>
      </c>
      <c r="I87" s="77">
        <v>17</v>
      </c>
      <c r="J87" s="77">
        <v>36</v>
      </c>
      <c r="K87" s="77"/>
      <c r="L87" s="77">
        <f t="shared" si="2"/>
        <v>98</v>
      </c>
      <c r="M87" s="16"/>
    </row>
    <row r="88" spans="1:13" ht="12" customHeight="1">
      <c r="A88" s="16"/>
      <c r="C88" s="20" t="s">
        <v>36</v>
      </c>
      <c r="D88" s="77">
        <v>9</v>
      </c>
      <c r="E88" s="77">
        <v>4</v>
      </c>
      <c r="F88" s="77">
        <v>13</v>
      </c>
      <c r="G88" s="77"/>
      <c r="H88" s="77">
        <v>12</v>
      </c>
      <c r="I88" s="77">
        <v>13</v>
      </c>
      <c r="J88" s="77">
        <v>25</v>
      </c>
      <c r="K88" s="77"/>
      <c r="L88" s="77">
        <f t="shared" si="2"/>
        <v>38</v>
      </c>
      <c r="M88" s="16"/>
    </row>
    <row r="89" spans="1:13" ht="12" customHeight="1">
      <c r="A89" s="16"/>
      <c r="C89" s="20"/>
      <c r="D89" s="21"/>
      <c r="E89" s="21"/>
      <c r="F89" s="21"/>
      <c r="I89" s="21"/>
      <c r="J89" s="21"/>
      <c r="K89" s="21"/>
      <c r="L89" s="21"/>
      <c r="M89" s="16"/>
    </row>
    <row r="90" spans="1:13" ht="13.5" customHeight="1">
      <c r="A90" s="23" t="s">
        <v>47</v>
      </c>
      <c r="B90" s="22"/>
      <c r="C90" s="25"/>
      <c r="D90" s="24">
        <f aca="true" t="shared" si="3" ref="D90:J90">SUM(D96,D99,D93,D106,D114,D108,D118,D121,D91,D124)</f>
        <v>607</v>
      </c>
      <c r="E90" s="24">
        <f t="shared" si="3"/>
        <v>636</v>
      </c>
      <c r="F90" s="24">
        <f t="shared" si="3"/>
        <v>1243</v>
      </c>
      <c r="G90" s="24">
        <f t="shared" si="3"/>
        <v>0</v>
      </c>
      <c r="H90" s="24">
        <f t="shared" si="3"/>
        <v>1161</v>
      </c>
      <c r="I90" s="24">
        <f t="shared" si="3"/>
        <v>1053</v>
      </c>
      <c r="J90" s="24">
        <f t="shared" si="3"/>
        <v>2214</v>
      </c>
      <c r="K90" s="24"/>
      <c r="L90" s="24">
        <f>SUM(L96,L99,L93,L106,L114,L108,L118,L121,L91,L124)</f>
        <v>3457</v>
      </c>
      <c r="M90" s="16"/>
    </row>
    <row r="91" spans="1:13" ht="12" customHeight="1">
      <c r="A91" s="16"/>
      <c r="B91" s="71" t="s">
        <v>231</v>
      </c>
      <c r="C91" s="20"/>
      <c r="D91" s="76">
        <f>SUM(D92)</f>
        <v>4</v>
      </c>
      <c r="E91" s="76">
        <f>SUM(E92)</f>
        <v>9</v>
      </c>
      <c r="F91" s="76">
        <f>SUM(F92)</f>
        <v>13</v>
      </c>
      <c r="G91" s="76"/>
      <c r="H91" s="76">
        <f>SUM(H92)</f>
        <v>6</v>
      </c>
      <c r="I91" s="76">
        <f>SUM(I92)</f>
        <v>16</v>
      </c>
      <c r="J91" s="76">
        <f>SUM(J92)</f>
        <v>22</v>
      </c>
      <c r="K91" s="76"/>
      <c r="L91" s="76">
        <f>SUM(L92)</f>
        <v>35</v>
      </c>
      <c r="M91" s="16"/>
    </row>
    <row r="92" spans="1:13" ht="12" customHeight="1">
      <c r="A92" s="16"/>
      <c r="C92" s="70" t="s">
        <v>231</v>
      </c>
      <c r="D92" s="15">
        <v>4</v>
      </c>
      <c r="E92" s="15">
        <v>9</v>
      </c>
      <c r="F92" s="15">
        <v>13</v>
      </c>
      <c r="G92" s="15"/>
      <c r="H92" s="15">
        <v>6</v>
      </c>
      <c r="I92" s="15">
        <v>16</v>
      </c>
      <c r="J92" s="15">
        <v>22</v>
      </c>
      <c r="K92" s="15"/>
      <c r="L92" s="15">
        <f aca="true" t="shared" si="4" ref="L92:L103">+J92+F92</f>
        <v>35</v>
      </c>
      <c r="M92" s="16"/>
    </row>
    <row r="93" spans="1:13" ht="12" customHeight="1">
      <c r="A93" s="16"/>
      <c r="B93" s="22" t="s">
        <v>58</v>
      </c>
      <c r="C93" s="25"/>
      <c r="D93" s="24">
        <f>SUM(D94:D95)</f>
        <v>30</v>
      </c>
      <c r="E93" s="24">
        <f>SUM(E94:E95)</f>
        <v>85</v>
      </c>
      <c r="F93" s="24">
        <f>SUM(F94:F95)</f>
        <v>115</v>
      </c>
      <c r="G93" s="24"/>
      <c r="H93" s="24">
        <f>SUM(H94:H95)</f>
        <v>87</v>
      </c>
      <c r="I93" s="24">
        <f>SUM(I94:I95)</f>
        <v>199</v>
      </c>
      <c r="J93" s="24">
        <f>SUM(J94:J95)</f>
        <v>286</v>
      </c>
      <c r="K93" s="24"/>
      <c r="L93" s="24">
        <f>SUM(L94:L95)</f>
        <v>401</v>
      </c>
      <c r="M93" s="23"/>
    </row>
    <row r="94" spans="1:13" ht="12" customHeight="1">
      <c r="A94" s="16"/>
      <c r="C94" s="4" t="s">
        <v>56</v>
      </c>
      <c r="D94" s="15">
        <v>13</v>
      </c>
      <c r="E94" s="15">
        <v>58</v>
      </c>
      <c r="F94" s="15">
        <v>71</v>
      </c>
      <c r="G94" s="15"/>
      <c r="H94" s="15">
        <v>22</v>
      </c>
      <c r="I94" s="15">
        <v>63</v>
      </c>
      <c r="J94" s="15">
        <v>85</v>
      </c>
      <c r="K94" s="15"/>
      <c r="L94" s="15">
        <f t="shared" si="4"/>
        <v>156</v>
      </c>
      <c r="M94" s="16"/>
    </row>
    <row r="95" spans="1:13" ht="12" customHeight="1">
      <c r="A95" s="16"/>
      <c r="C95" s="4" t="s">
        <v>57</v>
      </c>
      <c r="D95" s="15">
        <v>17</v>
      </c>
      <c r="E95" s="15">
        <v>27</v>
      </c>
      <c r="F95" s="15">
        <v>44</v>
      </c>
      <c r="G95" s="15"/>
      <c r="H95" s="15">
        <v>65</v>
      </c>
      <c r="I95" s="15">
        <v>136</v>
      </c>
      <c r="J95" s="15">
        <v>201</v>
      </c>
      <c r="K95" s="15"/>
      <c r="L95" s="15">
        <f t="shared" si="4"/>
        <v>245</v>
      </c>
      <c r="M95" s="16"/>
    </row>
    <row r="96" spans="1:13" ht="12" customHeight="1">
      <c r="A96" s="16"/>
      <c r="B96" s="22" t="s">
        <v>50</v>
      </c>
      <c r="C96" s="25"/>
      <c r="D96" s="24">
        <f>SUM(D97:D98)</f>
        <v>19</v>
      </c>
      <c r="E96" s="24">
        <f>SUM(E97:E98)</f>
        <v>28</v>
      </c>
      <c r="F96" s="24">
        <f>SUM(F97:F98)</f>
        <v>47</v>
      </c>
      <c r="G96" s="24"/>
      <c r="H96" s="24">
        <f>SUM(H97:H98)</f>
        <v>43</v>
      </c>
      <c r="I96" s="24">
        <f>SUM(I97:I98)</f>
        <v>43</v>
      </c>
      <c r="J96" s="24">
        <f>SUM(J97:J98)</f>
        <v>86</v>
      </c>
      <c r="K96" s="24"/>
      <c r="L96" s="24">
        <f>SUM(L97:L98)</f>
        <v>133</v>
      </c>
      <c r="M96" s="16"/>
    </row>
    <row r="97" spans="1:13" ht="12" customHeight="1">
      <c r="A97" s="16"/>
      <c r="C97" s="20" t="s">
        <v>48</v>
      </c>
      <c r="D97" s="15">
        <v>11</v>
      </c>
      <c r="E97" s="15">
        <v>20</v>
      </c>
      <c r="F97" s="15">
        <v>31</v>
      </c>
      <c r="G97" s="15"/>
      <c r="H97" s="15">
        <v>15</v>
      </c>
      <c r="I97" s="15">
        <v>14</v>
      </c>
      <c r="J97" s="15">
        <v>29</v>
      </c>
      <c r="K97" s="15"/>
      <c r="L97" s="15">
        <f t="shared" si="4"/>
        <v>60</v>
      </c>
      <c r="M97" s="16"/>
    </row>
    <row r="98" spans="1:13" ht="12" customHeight="1">
      <c r="A98" s="16"/>
      <c r="C98" s="20" t="s">
        <v>49</v>
      </c>
      <c r="D98" s="15">
        <v>8</v>
      </c>
      <c r="E98" s="15">
        <v>8</v>
      </c>
      <c r="F98" s="15">
        <v>16</v>
      </c>
      <c r="G98" s="15"/>
      <c r="H98" s="15">
        <v>28</v>
      </c>
      <c r="I98" s="15">
        <v>29</v>
      </c>
      <c r="J98" s="15">
        <v>57</v>
      </c>
      <c r="K98" s="15"/>
      <c r="L98" s="15">
        <f t="shared" si="4"/>
        <v>73</v>
      </c>
      <c r="M98" s="16"/>
    </row>
    <row r="99" spans="1:13" ht="12" customHeight="1">
      <c r="A99" s="16"/>
      <c r="B99" s="22" t="s">
        <v>53</v>
      </c>
      <c r="C99" s="25"/>
      <c r="D99" s="24">
        <f>SUM(D100:D103)</f>
        <v>195</v>
      </c>
      <c r="E99" s="24">
        <f>SUM(E100:E103)</f>
        <v>188</v>
      </c>
      <c r="F99" s="24">
        <f>SUM(F100:F103)</f>
        <v>383</v>
      </c>
      <c r="G99" s="24"/>
      <c r="H99" s="24">
        <f>SUM(H100:H103)</f>
        <v>533</v>
      </c>
      <c r="I99" s="24">
        <f>SUM(I100:I103)</f>
        <v>437</v>
      </c>
      <c r="J99" s="24">
        <f>SUM(J100:J103)</f>
        <v>970</v>
      </c>
      <c r="K99" s="24"/>
      <c r="L99" s="24">
        <f>SUM(L100:L103)</f>
        <v>1353</v>
      </c>
      <c r="M99" s="23"/>
    </row>
    <row r="100" spans="1:13" ht="12" customHeight="1">
      <c r="A100" s="16"/>
      <c r="C100" s="4" t="s">
        <v>54</v>
      </c>
      <c r="D100" s="15">
        <v>110</v>
      </c>
      <c r="E100" s="15">
        <v>127</v>
      </c>
      <c r="F100" s="15">
        <v>237</v>
      </c>
      <c r="G100" s="15"/>
      <c r="H100" s="15">
        <v>309</v>
      </c>
      <c r="I100" s="15">
        <v>264</v>
      </c>
      <c r="J100" s="15">
        <v>573</v>
      </c>
      <c r="K100" s="15"/>
      <c r="L100" s="15">
        <f t="shared" si="4"/>
        <v>810</v>
      </c>
      <c r="M100" s="16"/>
    </row>
    <row r="101" spans="1:13" ht="12" customHeight="1">
      <c r="A101" s="16"/>
      <c r="C101" s="4" t="s">
        <v>52</v>
      </c>
      <c r="D101" s="15">
        <v>8</v>
      </c>
      <c r="E101" s="15">
        <v>7</v>
      </c>
      <c r="F101" s="15">
        <v>15</v>
      </c>
      <c r="G101" s="15"/>
      <c r="H101" s="15">
        <v>64</v>
      </c>
      <c r="I101" s="15">
        <v>42</v>
      </c>
      <c r="J101" s="15">
        <v>106</v>
      </c>
      <c r="K101" s="15"/>
      <c r="L101" s="15">
        <f t="shared" si="4"/>
        <v>121</v>
      </c>
      <c r="M101" s="16"/>
    </row>
    <row r="102" spans="1:13" ht="12" customHeight="1">
      <c r="A102" s="16"/>
      <c r="C102" s="4" t="s">
        <v>51</v>
      </c>
      <c r="D102" s="15">
        <v>53</v>
      </c>
      <c r="E102" s="15">
        <v>40</v>
      </c>
      <c r="F102" s="15">
        <v>93</v>
      </c>
      <c r="G102" s="15"/>
      <c r="H102" s="15">
        <v>140</v>
      </c>
      <c r="I102" s="15">
        <v>118</v>
      </c>
      <c r="J102" s="15">
        <v>258</v>
      </c>
      <c r="K102" s="15"/>
      <c r="L102" s="15">
        <f t="shared" si="4"/>
        <v>351</v>
      </c>
      <c r="M102" s="16"/>
    </row>
    <row r="103" spans="1:13" ht="12" customHeight="1">
      <c r="A103" s="16"/>
      <c r="C103" s="4" t="s">
        <v>55</v>
      </c>
      <c r="D103" s="15">
        <v>24</v>
      </c>
      <c r="E103" s="15">
        <v>14</v>
      </c>
      <c r="F103" s="15">
        <v>38</v>
      </c>
      <c r="G103" s="15"/>
      <c r="H103" s="15">
        <v>20</v>
      </c>
      <c r="I103" s="15">
        <v>13</v>
      </c>
      <c r="J103" s="15">
        <v>33</v>
      </c>
      <c r="K103" s="15"/>
      <c r="L103" s="15">
        <f t="shared" si="4"/>
        <v>71</v>
      </c>
      <c r="M103" s="16"/>
    </row>
    <row r="104" spans="1:13" ht="12" customHeight="1">
      <c r="A104" s="16"/>
      <c r="D104" s="15"/>
      <c r="E104" s="15"/>
      <c r="F104" s="15"/>
      <c r="G104" s="15"/>
      <c r="H104" s="15"/>
      <c r="I104" s="15"/>
      <c r="J104" s="15"/>
      <c r="K104" s="15"/>
      <c r="L104" s="15"/>
      <c r="M104" s="16"/>
    </row>
    <row r="105" spans="1:13" ht="12" customHeight="1">
      <c r="A105" s="23" t="s">
        <v>212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6"/>
    </row>
    <row r="106" spans="1:13" ht="12" customHeight="1">
      <c r="A106" s="23"/>
      <c r="B106" s="22" t="s">
        <v>222</v>
      </c>
      <c r="C106" s="22"/>
      <c r="D106" s="26">
        <f>SUM(D107)</f>
        <v>9</v>
      </c>
      <c r="E106" s="26">
        <f>SUM(E107)</f>
        <v>20</v>
      </c>
      <c r="F106" s="26">
        <f>SUM(F107)</f>
        <v>29</v>
      </c>
      <c r="G106" s="26"/>
      <c r="H106" s="26">
        <f>SUM(H107)</f>
        <v>0</v>
      </c>
      <c r="I106" s="26">
        <f>SUM(I107)</f>
        <v>0</v>
      </c>
      <c r="J106" s="26">
        <f>SUM(J107)</f>
        <v>0</v>
      </c>
      <c r="K106" s="26"/>
      <c r="L106" s="26">
        <f>SUM(L107)</f>
        <v>29</v>
      </c>
      <c r="M106" s="16"/>
    </row>
    <row r="107" spans="1:13" ht="12" customHeight="1">
      <c r="A107" s="23"/>
      <c r="C107" s="4" t="s">
        <v>222</v>
      </c>
      <c r="D107" s="81">
        <v>9</v>
      </c>
      <c r="E107" s="81">
        <v>20</v>
      </c>
      <c r="F107" s="81">
        <v>29</v>
      </c>
      <c r="G107" s="15"/>
      <c r="H107" s="15">
        <v>0</v>
      </c>
      <c r="I107" s="15">
        <v>0</v>
      </c>
      <c r="J107" s="15">
        <v>0</v>
      </c>
      <c r="K107" s="15"/>
      <c r="L107" s="15">
        <f>SUM(F107,J107)</f>
        <v>29</v>
      </c>
      <c r="M107" s="16"/>
    </row>
    <row r="108" spans="1:13" ht="12" customHeight="1">
      <c r="A108" s="16"/>
      <c r="B108" s="22" t="s">
        <v>67</v>
      </c>
      <c r="C108" s="25"/>
      <c r="D108" s="24">
        <f>SUM(D109:D113)</f>
        <v>81</v>
      </c>
      <c r="E108" s="24">
        <f>SUM(E109:E113)</f>
        <v>103</v>
      </c>
      <c r="F108" s="24">
        <f>SUM(F109:F113)</f>
        <v>184</v>
      </c>
      <c r="G108" s="24"/>
      <c r="H108" s="24">
        <f>SUM(H109:H113)</f>
        <v>132</v>
      </c>
      <c r="I108" s="24">
        <f>SUM(I109:I113)</f>
        <v>130</v>
      </c>
      <c r="J108" s="24">
        <f>SUM(J109:J113)</f>
        <v>262</v>
      </c>
      <c r="K108" s="24"/>
      <c r="L108" s="24">
        <f>SUM(L109:L113)</f>
        <v>446</v>
      </c>
      <c r="M108" s="16"/>
    </row>
    <row r="109" spans="1:13" ht="12" customHeight="1">
      <c r="A109" s="16"/>
      <c r="C109" s="20" t="s">
        <v>180</v>
      </c>
      <c r="D109" s="15">
        <v>11</v>
      </c>
      <c r="E109" s="15">
        <v>12</v>
      </c>
      <c r="F109" s="15">
        <v>23</v>
      </c>
      <c r="G109" s="15"/>
      <c r="H109" s="15">
        <v>13</v>
      </c>
      <c r="I109" s="15">
        <v>12</v>
      </c>
      <c r="J109" s="15">
        <v>25</v>
      </c>
      <c r="K109" s="15"/>
      <c r="L109" s="15">
        <f aca="true" t="shared" si="5" ref="L109:L126">+J109+F109</f>
        <v>48</v>
      </c>
      <c r="M109" s="16"/>
    </row>
    <row r="110" spans="1:13" ht="12" customHeight="1">
      <c r="A110" s="16"/>
      <c r="C110" s="20" t="s">
        <v>65</v>
      </c>
      <c r="D110" s="15">
        <v>9</v>
      </c>
      <c r="E110" s="15">
        <v>26</v>
      </c>
      <c r="F110" s="15">
        <v>35</v>
      </c>
      <c r="G110" s="15"/>
      <c r="H110" s="15">
        <v>7</v>
      </c>
      <c r="I110" s="15">
        <v>9</v>
      </c>
      <c r="J110" s="15">
        <v>16</v>
      </c>
      <c r="K110" s="15"/>
      <c r="L110" s="15">
        <f t="shared" si="5"/>
        <v>51</v>
      </c>
      <c r="M110" s="16"/>
    </row>
    <row r="111" spans="1:13" ht="12" customHeight="1">
      <c r="A111" s="16"/>
      <c r="C111" s="20" t="s">
        <v>63</v>
      </c>
      <c r="D111" s="15">
        <v>21</v>
      </c>
      <c r="E111" s="15">
        <v>19</v>
      </c>
      <c r="F111" s="15">
        <v>40</v>
      </c>
      <c r="G111" s="15"/>
      <c r="H111" s="15">
        <v>15</v>
      </c>
      <c r="I111" s="15">
        <v>16</v>
      </c>
      <c r="J111" s="15">
        <v>31</v>
      </c>
      <c r="K111" s="15"/>
      <c r="L111" s="15">
        <f t="shared" si="5"/>
        <v>71</v>
      </c>
      <c r="M111" s="16"/>
    </row>
    <row r="112" spans="1:13" ht="12" customHeight="1">
      <c r="A112" s="16"/>
      <c r="C112" s="20" t="s">
        <v>64</v>
      </c>
      <c r="D112" s="15">
        <v>17</v>
      </c>
      <c r="E112" s="15">
        <v>5</v>
      </c>
      <c r="F112" s="15">
        <v>22</v>
      </c>
      <c r="G112" s="15"/>
      <c r="H112" s="15">
        <v>14</v>
      </c>
      <c r="I112" s="15">
        <v>7</v>
      </c>
      <c r="J112" s="15">
        <v>21</v>
      </c>
      <c r="K112" s="15"/>
      <c r="L112" s="15">
        <f t="shared" si="5"/>
        <v>43</v>
      </c>
      <c r="M112" s="16"/>
    </row>
    <row r="113" spans="1:13" ht="12" customHeight="1">
      <c r="A113" s="16"/>
      <c r="C113" s="20" t="s">
        <v>66</v>
      </c>
      <c r="D113" s="15">
        <v>23</v>
      </c>
      <c r="E113" s="15">
        <v>41</v>
      </c>
      <c r="F113" s="15">
        <v>64</v>
      </c>
      <c r="G113" s="15"/>
      <c r="H113" s="15">
        <v>83</v>
      </c>
      <c r="I113" s="15">
        <v>86</v>
      </c>
      <c r="J113" s="15">
        <v>169</v>
      </c>
      <c r="K113" s="15"/>
      <c r="L113" s="15">
        <f t="shared" si="5"/>
        <v>233</v>
      </c>
      <c r="M113" s="16"/>
    </row>
    <row r="114" spans="1:13" ht="12" customHeight="1">
      <c r="A114" s="16"/>
      <c r="B114" s="22" t="s">
        <v>62</v>
      </c>
      <c r="C114" s="25"/>
      <c r="D114" s="24">
        <f>SUM(D115:D117)</f>
        <v>144</v>
      </c>
      <c r="E114" s="24">
        <f>SUM(E115:E117)</f>
        <v>114</v>
      </c>
      <c r="F114" s="24">
        <f>SUM(F115:F117)</f>
        <v>258</v>
      </c>
      <c r="G114" s="24"/>
      <c r="H114" s="24">
        <f>SUM(H115:H117)</f>
        <v>195</v>
      </c>
      <c r="I114" s="24">
        <f>SUM(I115:I117)</f>
        <v>115</v>
      </c>
      <c r="J114" s="24">
        <f>SUM(J115:J117)</f>
        <v>310</v>
      </c>
      <c r="K114" s="24"/>
      <c r="L114" s="24">
        <f>SUM(L115:L117)</f>
        <v>568</v>
      </c>
      <c r="M114" s="16"/>
    </row>
    <row r="115" spans="1:13" ht="12" customHeight="1">
      <c r="A115" s="16"/>
      <c r="C115" s="20" t="s">
        <v>59</v>
      </c>
      <c r="D115" s="15">
        <v>118</v>
      </c>
      <c r="E115" s="15">
        <v>98</v>
      </c>
      <c r="F115" s="15">
        <v>216</v>
      </c>
      <c r="G115" s="15"/>
      <c r="H115" s="15">
        <v>132</v>
      </c>
      <c r="I115" s="15">
        <v>84</v>
      </c>
      <c r="J115" s="15">
        <v>216</v>
      </c>
      <c r="K115" s="15"/>
      <c r="L115" s="15">
        <f t="shared" si="5"/>
        <v>432</v>
      </c>
      <c r="M115" s="16"/>
    </row>
    <row r="116" spans="1:13" ht="12" customHeight="1">
      <c r="A116" s="16"/>
      <c r="C116" s="20" t="s">
        <v>60</v>
      </c>
      <c r="D116" s="15">
        <v>3</v>
      </c>
      <c r="E116" s="15">
        <v>1</v>
      </c>
      <c r="F116" s="15">
        <v>4</v>
      </c>
      <c r="G116" s="15"/>
      <c r="H116" s="15">
        <v>3</v>
      </c>
      <c r="I116" s="15">
        <v>5</v>
      </c>
      <c r="J116" s="15">
        <v>8</v>
      </c>
      <c r="K116" s="15"/>
      <c r="L116" s="15">
        <f t="shared" si="5"/>
        <v>12</v>
      </c>
      <c r="M116" s="16"/>
    </row>
    <row r="117" spans="1:13" ht="12" customHeight="1">
      <c r="A117" s="16"/>
      <c r="C117" s="20" t="s">
        <v>61</v>
      </c>
      <c r="D117" s="15">
        <v>23</v>
      </c>
      <c r="E117" s="15">
        <v>15</v>
      </c>
      <c r="F117" s="15">
        <v>38</v>
      </c>
      <c r="G117" s="15"/>
      <c r="H117" s="15">
        <v>60</v>
      </c>
      <c r="I117" s="15">
        <v>26</v>
      </c>
      <c r="J117" s="15">
        <v>86</v>
      </c>
      <c r="K117" s="15"/>
      <c r="L117" s="15">
        <f t="shared" si="5"/>
        <v>124</v>
      </c>
      <c r="M117" s="16"/>
    </row>
    <row r="118" spans="1:13" ht="12" customHeight="1">
      <c r="A118" s="16"/>
      <c r="B118" s="50" t="s">
        <v>165</v>
      </c>
      <c r="C118" s="51"/>
      <c r="D118" s="24">
        <f>SUM(D119:D120)</f>
        <v>49</v>
      </c>
      <c r="E118" s="24">
        <f>SUM(E119:E120)</f>
        <v>22</v>
      </c>
      <c r="F118" s="24">
        <f>SUM(F119:F120)</f>
        <v>71</v>
      </c>
      <c r="G118" s="24"/>
      <c r="H118" s="24">
        <f>SUM(H119:H120)</f>
        <v>56</v>
      </c>
      <c r="I118" s="24">
        <f>SUM(I119:I120)</f>
        <v>23</v>
      </c>
      <c r="J118" s="24">
        <f>SUM(J119:J120)</f>
        <v>79</v>
      </c>
      <c r="K118" s="24"/>
      <c r="L118" s="24">
        <f>SUM(L119:L120)</f>
        <v>150</v>
      </c>
      <c r="M118" s="16"/>
    </row>
    <row r="119" spans="1:13" ht="12" customHeight="1">
      <c r="A119" s="16"/>
      <c r="C119" s="20" t="s">
        <v>68</v>
      </c>
      <c r="D119" s="15">
        <v>28</v>
      </c>
      <c r="E119" s="15">
        <v>12</v>
      </c>
      <c r="F119" s="15">
        <v>40</v>
      </c>
      <c r="G119" s="15"/>
      <c r="H119" s="15">
        <v>35</v>
      </c>
      <c r="I119" s="15">
        <v>17</v>
      </c>
      <c r="J119" s="15">
        <v>52</v>
      </c>
      <c r="K119" s="15"/>
      <c r="L119" s="15">
        <f t="shared" si="5"/>
        <v>92</v>
      </c>
      <c r="M119" s="16"/>
    </row>
    <row r="120" spans="1:13" ht="12" customHeight="1">
      <c r="A120" s="16"/>
      <c r="C120" s="20" t="s">
        <v>69</v>
      </c>
      <c r="D120" s="15">
        <v>21</v>
      </c>
      <c r="E120" s="15">
        <v>10</v>
      </c>
      <c r="F120" s="15">
        <v>31</v>
      </c>
      <c r="G120" s="15"/>
      <c r="H120" s="15">
        <v>21</v>
      </c>
      <c r="I120" s="15">
        <v>6</v>
      </c>
      <c r="J120" s="15">
        <v>27</v>
      </c>
      <c r="K120" s="15"/>
      <c r="L120" s="15">
        <f t="shared" si="5"/>
        <v>58</v>
      </c>
      <c r="M120" s="16"/>
    </row>
    <row r="121" spans="1:13" ht="12" customHeight="1">
      <c r="A121" s="16"/>
      <c r="B121" s="22" t="s">
        <v>72</v>
      </c>
      <c r="C121" s="25"/>
      <c r="D121" s="24">
        <f>SUM(D122:D123)</f>
        <v>40</v>
      </c>
      <c r="E121" s="24">
        <f>SUM(E122:E123)</f>
        <v>41</v>
      </c>
      <c r="F121" s="24">
        <f>SUM(F122:F123)</f>
        <v>81</v>
      </c>
      <c r="G121" s="24"/>
      <c r="H121" s="24">
        <f>SUM(H122:H123)</f>
        <v>54</v>
      </c>
      <c r="I121" s="24">
        <f>SUM(I122:I123)</f>
        <v>51</v>
      </c>
      <c r="J121" s="24">
        <f>SUM(J122:J123)</f>
        <v>105</v>
      </c>
      <c r="K121" s="24"/>
      <c r="L121" s="24">
        <f>SUM(L122:L123)</f>
        <v>186</v>
      </c>
      <c r="M121" s="16"/>
    </row>
    <row r="122" spans="1:13" ht="12" customHeight="1">
      <c r="A122" s="16"/>
      <c r="C122" s="20" t="s">
        <v>70</v>
      </c>
      <c r="D122" s="15">
        <v>22</v>
      </c>
      <c r="E122" s="15">
        <v>27</v>
      </c>
      <c r="F122" s="15">
        <v>49</v>
      </c>
      <c r="G122" s="15"/>
      <c r="H122" s="15">
        <v>32</v>
      </c>
      <c r="I122" s="15">
        <v>31</v>
      </c>
      <c r="J122" s="15">
        <v>63</v>
      </c>
      <c r="K122" s="15"/>
      <c r="L122" s="15">
        <f t="shared" si="5"/>
        <v>112</v>
      </c>
      <c r="M122" s="16"/>
    </row>
    <row r="123" spans="1:13" ht="12" customHeight="1">
      <c r="A123" s="16"/>
      <c r="C123" s="20" t="s">
        <v>71</v>
      </c>
      <c r="D123" s="15">
        <v>18</v>
      </c>
      <c r="E123" s="15">
        <v>14</v>
      </c>
      <c r="F123" s="15">
        <v>32</v>
      </c>
      <c r="G123" s="15"/>
      <c r="H123" s="15">
        <v>22</v>
      </c>
      <c r="I123" s="15">
        <v>20</v>
      </c>
      <c r="J123" s="15">
        <v>42</v>
      </c>
      <c r="K123" s="15"/>
      <c r="L123" s="15">
        <f t="shared" si="5"/>
        <v>74</v>
      </c>
      <c r="M123" s="16"/>
    </row>
    <row r="124" spans="1:13" ht="12" customHeight="1">
      <c r="A124" s="16"/>
      <c r="B124" s="22" t="s">
        <v>75</v>
      </c>
      <c r="C124" s="25"/>
      <c r="D124" s="24">
        <f>SUM(D125:D126)</f>
        <v>36</v>
      </c>
      <c r="E124" s="24">
        <f>SUM(E125:E126)</f>
        <v>26</v>
      </c>
      <c r="F124" s="24">
        <f>SUM(F125:F126)</f>
        <v>62</v>
      </c>
      <c r="G124" s="24"/>
      <c r="H124" s="24">
        <f>SUM(H125:H126)</f>
        <v>55</v>
      </c>
      <c r="I124" s="24">
        <f>SUM(I125:I126)</f>
        <v>39</v>
      </c>
      <c r="J124" s="24">
        <f>SUM(J125:J126)</f>
        <v>94</v>
      </c>
      <c r="K124" s="24"/>
      <c r="L124" s="24">
        <f>SUM(L125:L126)</f>
        <v>156</v>
      </c>
      <c r="M124" s="16"/>
    </row>
    <row r="125" spans="1:13" ht="12" customHeight="1">
      <c r="A125" s="16"/>
      <c r="C125" s="20" t="s">
        <v>73</v>
      </c>
      <c r="D125" s="81">
        <v>18</v>
      </c>
      <c r="E125" s="81">
        <v>14</v>
      </c>
      <c r="F125" s="81">
        <v>32</v>
      </c>
      <c r="G125" s="15"/>
      <c r="H125" s="81">
        <v>17</v>
      </c>
      <c r="I125" s="81">
        <v>16</v>
      </c>
      <c r="J125" s="81">
        <v>33</v>
      </c>
      <c r="K125" s="15"/>
      <c r="L125" s="15">
        <f t="shared" si="5"/>
        <v>65</v>
      </c>
      <c r="M125" s="16"/>
    </row>
    <row r="126" spans="1:13" ht="12" customHeight="1">
      <c r="A126" s="16"/>
      <c r="C126" s="20" t="s">
        <v>74</v>
      </c>
      <c r="D126" s="81">
        <v>18</v>
      </c>
      <c r="E126" s="81">
        <v>12</v>
      </c>
      <c r="F126" s="81">
        <v>30</v>
      </c>
      <c r="G126" s="15"/>
      <c r="H126" s="81">
        <v>38</v>
      </c>
      <c r="I126" s="81">
        <v>23</v>
      </c>
      <c r="J126" s="81">
        <v>61</v>
      </c>
      <c r="K126" s="15"/>
      <c r="L126" s="15">
        <f t="shared" si="5"/>
        <v>91</v>
      </c>
      <c r="M126" s="16"/>
    </row>
    <row r="127" spans="1:13" ht="12" customHeight="1">
      <c r="A127" s="16"/>
      <c r="C127" s="20"/>
      <c r="D127" s="21"/>
      <c r="E127" s="21"/>
      <c r="F127" s="21"/>
      <c r="G127" s="21"/>
      <c r="H127" s="21"/>
      <c r="I127" s="21"/>
      <c r="J127" s="21"/>
      <c r="K127" s="21"/>
      <c r="L127" s="21"/>
      <c r="M127" s="16"/>
    </row>
    <row r="128" spans="1:13" ht="13.5" customHeight="1">
      <c r="A128" s="23" t="s">
        <v>77</v>
      </c>
      <c r="B128" s="22"/>
      <c r="C128" s="25"/>
      <c r="D128" s="24">
        <f>SUM(D129,D131,D133,D135,D138,D141,D144,D147,D153,D156,D159,D162,D166,D169,D172)</f>
        <v>454</v>
      </c>
      <c r="E128" s="24">
        <f>SUM(E129,E131,E133,E135,E138,E141,E144,E147,E153,E156,E159,E162,E166,E169,E172)</f>
        <v>467</v>
      </c>
      <c r="F128" s="24">
        <f>SUM(F129,F131,F133,F135,F138,F141,F144,F147,F153,F156,F159,F162,F166,F169,F172)</f>
        <v>921</v>
      </c>
      <c r="G128" s="24"/>
      <c r="H128" s="24">
        <f>SUM(H129,H131,H133,H135,H138,H141,H144,H147,H153,H156,H159,H162,H166,H169,H172)</f>
        <v>551</v>
      </c>
      <c r="I128" s="24">
        <f>SUM(I129,I131,I133,I135,I138,I141,I144,I147,I153,I156,I159,I162,I166,I169,I172)</f>
        <v>666</v>
      </c>
      <c r="J128" s="24">
        <f>SUM(J129,J131,J133,J135,J138,J141,J144,J147,J153,J156,J159,J162,J166,J169,J172)</f>
        <v>1217</v>
      </c>
      <c r="K128" s="24"/>
      <c r="L128" s="24">
        <f>SUM(L129,L131,L133,L135,L138,L141,L144,L147,L153,L156,L159,L162,L166,L169,L172)</f>
        <v>2138</v>
      </c>
      <c r="M128" s="16"/>
    </row>
    <row r="129" spans="1:13" ht="12" customHeight="1">
      <c r="A129" s="16"/>
      <c r="B129" s="51" t="s">
        <v>105</v>
      </c>
      <c r="C129" s="51"/>
      <c r="D129" s="53">
        <f>SUM(D130)</f>
        <v>39</v>
      </c>
      <c r="E129" s="53">
        <f>SUM(E130)</f>
        <v>56</v>
      </c>
      <c r="F129" s="24">
        <f>SUM(F130)</f>
        <v>95</v>
      </c>
      <c r="G129" s="24"/>
      <c r="H129" s="24">
        <f>SUM(H130)</f>
        <v>29</v>
      </c>
      <c r="I129" s="24">
        <f>SUM(I130)</f>
        <v>38</v>
      </c>
      <c r="J129" s="24">
        <f>SUM(J130)</f>
        <v>67</v>
      </c>
      <c r="K129" s="24"/>
      <c r="L129" s="24">
        <f>SUM(L130)</f>
        <v>162</v>
      </c>
      <c r="M129" s="16"/>
    </row>
    <row r="130" spans="1:13" ht="12" customHeight="1">
      <c r="A130" s="16"/>
      <c r="B130" s="54"/>
      <c r="C130" s="55" t="s">
        <v>105</v>
      </c>
      <c r="D130" s="15">
        <v>39</v>
      </c>
      <c r="E130" s="15">
        <v>56</v>
      </c>
      <c r="F130" s="15">
        <v>95</v>
      </c>
      <c r="G130" s="15"/>
      <c r="H130" s="15">
        <v>29</v>
      </c>
      <c r="I130" s="15">
        <v>38</v>
      </c>
      <c r="J130" s="15">
        <v>67</v>
      </c>
      <c r="K130" s="15"/>
      <c r="L130" s="15">
        <f aca="true" t="shared" si="6" ref="L130:L155">+J130+F130</f>
        <v>162</v>
      </c>
      <c r="M130" s="16"/>
    </row>
    <row r="131" spans="1:13" ht="12" customHeight="1">
      <c r="A131" s="16"/>
      <c r="B131" s="27" t="s">
        <v>112</v>
      </c>
      <c r="C131" s="25"/>
      <c r="D131" s="24">
        <f>SUM(D132)</f>
        <v>7</v>
      </c>
      <c r="E131" s="24">
        <f>SUM(E132)</f>
        <v>8</v>
      </c>
      <c r="F131" s="24">
        <f>SUM(F132)</f>
        <v>15</v>
      </c>
      <c r="G131" s="24"/>
      <c r="H131" s="24">
        <f>SUM(H132)</f>
        <v>17</v>
      </c>
      <c r="I131" s="24">
        <f>SUM(I132)</f>
        <v>6</v>
      </c>
      <c r="J131" s="24">
        <f>SUM(J132)</f>
        <v>23</v>
      </c>
      <c r="K131" s="24"/>
      <c r="L131" s="24">
        <f>SUM(L132)</f>
        <v>38</v>
      </c>
      <c r="M131" s="16"/>
    </row>
    <row r="132" spans="1:13" ht="12" customHeight="1">
      <c r="A132" s="16"/>
      <c r="C132" s="20" t="s">
        <v>112</v>
      </c>
      <c r="D132" s="15">
        <v>7</v>
      </c>
      <c r="E132" s="15">
        <v>8</v>
      </c>
      <c r="F132" s="15">
        <v>15</v>
      </c>
      <c r="G132" s="15"/>
      <c r="H132" s="15">
        <v>17</v>
      </c>
      <c r="I132" s="15">
        <v>6</v>
      </c>
      <c r="J132" s="15">
        <v>23</v>
      </c>
      <c r="K132" s="15"/>
      <c r="L132" s="15">
        <f t="shared" si="6"/>
        <v>38</v>
      </c>
      <c r="M132" s="16"/>
    </row>
    <row r="133" spans="1:13" ht="12" customHeight="1">
      <c r="A133" s="23"/>
      <c r="B133" s="22" t="s">
        <v>208</v>
      </c>
      <c r="C133" s="25"/>
      <c r="D133" s="24">
        <f>SUM(D134)</f>
        <v>33</v>
      </c>
      <c r="E133" s="24">
        <f>SUM(E134)</f>
        <v>41</v>
      </c>
      <c r="F133" s="24">
        <f>SUM(F134)</f>
        <v>74</v>
      </c>
      <c r="G133" s="24"/>
      <c r="H133" s="24">
        <f>SUM(H134)</f>
        <v>42</v>
      </c>
      <c r="I133" s="24">
        <f>SUM(I134)</f>
        <v>55</v>
      </c>
      <c r="J133" s="24">
        <f>SUM(J134)</f>
        <v>97</v>
      </c>
      <c r="K133" s="24"/>
      <c r="L133" s="24">
        <f>SUM(L134)</f>
        <v>171</v>
      </c>
      <c r="M133" s="16"/>
    </row>
    <row r="134" spans="1:13" ht="12" customHeight="1">
      <c r="A134" s="23"/>
      <c r="B134" s="22"/>
      <c r="C134" s="4" t="s">
        <v>208</v>
      </c>
      <c r="D134" s="21">
        <f>28+5</f>
        <v>33</v>
      </c>
      <c r="E134" s="21">
        <v>41</v>
      </c>
      <c r="F134" s="15">
        <f>68+6</f>
        <v>74</v>
      </c>
      <c r="G134" s="21"/>
      <c r="H134" s="21">
        <f>35+7</f>
        <v>42</v>
      </c>
      <c r="I134" s="21">
        <f>51+4</f>
        <v>55</v>
      </c>
      <c r="J134" s="21">
        <f>86+11</f>
        <v>97</v>
      </c>
      <c r="K134" s="21"/>
      <c r="L134" s="15">
        <f t="shared" si="6"/>
        <v>171</v>
      </c>
      <c r="M134" s="16"/>
    </row>
    <row r="135" spans="1:13" ht="12" customHeight="1">
      <c r="A135" s="16"/>
      <c r="B135" s="25" t="s">
        <v>96</v>
      </c>
      <c r="C135" s="25"/>
      <c r="D135" s="24">
        <f>SUM(D136:D137)</f>
        <v>86</v>
      </c>
      <c r="E135" s="24">
        <f>SUM(E136:E137)</f>
        <v>53</v>
      </c>
      <c r="F135" s="24">
        <f>SUM(F136:F137)</f>
        <v>139</v>
      </c>
      <c r="G135" s="24"/>
      <c r="H135" s="24">
        <f>SUM(H136:H137)</f>
        <v>143</v>
      </c>
      <c r="I135" s="24">
        <f>SUM(I136:I137)</f>
        <v>80</v>
      </c>
      <c r="J135" s="24">
        <f>SUM(J136:J137)</f>
        <v>223</v>
      </c>
      <c r="K135" s="24"/>
      <c r="L135" s="24">
        <f>SUM(L136:L137)</f>
        <v>362</v>
      </c>
      <c r="M135" s="16"/>
    </row>
    <row r="136" spans="1:13" ht="12" customHeight="1">
      <c r="A136" s="16"/>
      <c r="C136" s="20" t="s">
        <v>97</v>
      </c>
      <c r="D136" s="15">
        <v>71</v>
      </c>
      <c r="E136" s="15">
        <v>36</v>
      </c>
      <c r="F136" s="15">
        <v>107</v>
      </c>
      <c r="G136" s="15"/>
      <c r="H136" s="15">
        <v>112</v>
      </c>
      <c r="I136" s="15">
        <v>62</v>
      </c>
      <c r="J136" s="15">
        <v>174</v>
      </c>
      <c r="K136" s="15"/>
      <c r="L136" s="15">
        <f t="shared" si="6"/>
        <v>281</v>
      </c>
      <c r="M136" s="16"/>
    </row>
    <row r="137" spans="1:13" ht="12" customHeight="1">
      <c r="A137" s="16"/>
      <c r="C137" s="20" t="s">
        <v>98</v>
      </c>
      <c r="D137" s="15">
        <v>15</v>
      </c>
      <c r="E137" s="15">
        <v>17</v>
      </c>
      <c r="F137" s="15">
        <v>32</v>
      </c>
      <c r="G137" s="15"/>
      <c r="H137" s="15">
        <v>31</v>
      </c>
      <c r="I137" s="15">
        <v>18</v>
      </c>
      <c r="J137" s="15">
        <v>49</v>
      </c>
      <c r="K137" s="15"/>
      <c r="L137" s="15">
        <f t="shared" si="6"/>
        <v>81</v>
      </c>
      <c r="M137" s="16"/>
    </row>
    <row r="138" spans="1:13" ht="12" customHeight="1">
      <c r="A138" s="16"/>
      <c r="B138" s="25" t="s">
        <v>83</v>
      </c>
      <c r="C138" s="25"/>
      <c r="D138" s="24">
        <f>SUM(D139:D140)</f>
        <v>5</v>
      </c>
      <c r="E138" s="24">
        <f>SUM(E139:E140)</f>
        <v>9</v>
      </c>
      <c r="F138" s="24">
        <f>SUM(F139:F140)</f>
        <v>14</v>
      </c>
      <c r="G138" s="24"/>
      <c r="H138" s="24">
        <f>SUM(H139:H140)</f>
        <v>25</v>
      </c>
      <c r="I138" s="24">
        <f>SUM(I139:I140)</f>
        <v>46</v>
      </c>
      <c r="J138" s="24">
        <f>SUM(J139:J140)</f>
        <v>71</v>
      </c>
      <c r="K138" s="24"/>
      <c r="L138" s="24">
        <f>SUM(L139:L140)</f>
        <v>85</v>
      </c>
      <c r="M138" s="16"/>
    </row>
    <row r="139" spans="1:13" ht="12" customHeight="1">
      <c r="A139" s="16"/>
      <c r="C139" s="20" t="s">
        <v>84</v>
      </c>
      <c r="D139" s="15">
        <v>5</v>
      </c>
      <c r="E139" s="15">
        <v>8</v>
      </c>
      <c r="F139" s="15">
        <v>13</v>
      </c>
      <c r="G139" s="15"/>
      <c r="H139" s="15">
        <v>17</v>
      </c>
      <c r="I139" s="15">
        <v>41</v>
      </c>
      <c r="J139" s="15">
        <v>58</v>
      </c>
      <c r="K139" s="15"/>
      <c r="L139" s="15">
        <f t="shared" si="6"/>
        <v>71</v>
      </c>
      <c r="M139" s="16"/>
    </row>
    <row r="140" spans="1:13" ht="12" customHeight="1">
      <c r="A140" s="16"/>
      <c r="C140" s="20" t="s">
        <v>85</v>
      </c>
      <c r="D140" s="15">
        <v>0</v>
      </c>
      <c r="E140" s="15">
        <v>1</v>
      </c>
      <c r="F140" s="15">
        <v>1</v>
      </c>
      <c r="G140" s="15"/>
      <c r="H140" s="15">
        <v>8</v>
      </c>
      <c r="I140" s="15">
        <v>5</v>
      </c>
      <c r="J140" s="15">
        <v>13</v>
      </c>
      <c r="K140" s="15"/>
      <c r="L140" s="15">
        <f t="shared" si="6"/>
        <v>14</v>
      </c>
      <c r="M140" s="16"/>
    </row>
    <row r="141" spans="1:13" ht="12" customHeight="1">
      <c r="A141" s="16"/>
      <c r="B141" s="25" t="s">
        <v>80</v>
      </c>
      <c r="C141" s="25"/>
      <c r="D141" s="24">
        <f>SUM(D142:D143)</f>
        <v>24</v>
      </c>
      <c r="E141" s="24">
        <f>SUM(E142:E143)</f>
        <v>22</v>
      </c>
      <c r="F141" s="24">
        <f>SUM(F142:F143)</f>
        <v>46</v>
      </c>
      <c r="G141" s="24"/>
      <c r="H141" s="24">
        <f>SUM(H142:H143)</f>
        <v>16</v>
      </c>
      <c r="I141" s="24">
        <f>SUM(I142:I143)</f>
        <v>33</v>
      </c>
      <c r="J141" s="24">
        <f>SUM(J142:J143)</f>
        <v>49</v>
      </c>
      <c r="K141" s="24"/>
      <c r="L141" s="24">
        <f>SUM(L142:L143)</f>
        <v>95</v>
      </c>
      <c r="M141" s="16"/>
    </row>
    <row r="142" spans="1:13" ht="12" customHeight="1">
      <c r="A142" s="16"/>
      <c r="C142" s="20" t="s">
        <v>81</v>
      </c>
      <c r="D142" s="15">
        <v>15</v>
      </c>
      <c r="E142" s="15">
        <v>20</v>
      </c>
      <c r="F142" s="15">
        <v>35</v>
      </c>
      <c r="G142" s="15"/>
      <c r="H142" s="15">
        <v>7</v>
      </c>
      <c r="I142" s="15">
        <v>17</v>
      </c>
      <c r="J142" s="15">
        <v>24</v>
      </c>
      <c r="K142" s="15"/>
      <c r="L142" s="15">
        <f t="shared" si="6"/>
        <v>59</v>
      </c>
      <c r="M142" s="16"/>
    </row>
    <row r="143" spans="1:13" ht="12" customHeight="1">
      <c r="A143" s="16"/>
      <c r="C143" s="20" t="s">
        <v>82</v>
      </c>
      <c r="D143" s="15">
        <v>9</v>
      </c>
      <c r="E143" s="15">
        <v>2</v>
      </c>
      <c r="F143" s="15">
        <v>11</v>
      </c>
      <c r="G143" s="15"/>
      <c r="H143" s="15">
        <v>9</v>
      </c>
      <c r="I143" s="15">
        <v>16</v>
      </c>
      <c r="J143" s="15">
        <v>25</v>
      </c>
      <c r="K143" s="15"/>
      <c r="L143" s="15">
        <f t="shared" si="6"/>
        <v>36</v>
      </c>
      <c r="M143" s="16"/>
    </row>
    <row r="144" spans="1:13" ht="12" customHeight="1">
      <c r="A144" s="16"/>
      <c r="B144" s="52" t="s">
        <v>102</v>
      </c>
      <c r="C144" s="51"/>
      <c r="D144" s="53">
        <f>SUM(D145:D146)</f>
        <v>26</v>
      </c>
      <c r="E144" s="53">
        <f>SUM(E145:E146)</f>
        <v>26</v>
      </c>
      <c r="F144" s="24">
        <f>SUM(F145:F146)</f>
        <v>52</v>
      </c>
      <c r="G144" s="24"/>
      <c r="H144" s="24">
        <f>SUM(H145:H146)</f>
        <v>57</v>
      </c>
      <c r="I144" s="24">
        <f>SUM(I145:I146)</f>
        <v>43</v>
      </c>
      <c r="J144" s="24">
        <f>SUM(J145:J146)</f>
        <v>100</v>
      </c>
      <c r="K144" s="24"/>
      <c r="L144" s="24">
        <f>SUM(L145:L146)</f>
        <v>152</v>
      </c>
      <c r="M144" s="16"/>
    </row>
    <row r="145" spans="1:13" ht="12" customHeight="1">
      <c r="A145" s="16"/>
      <c r="B145" s="54"/>
      <c r="C145" s="55" t="s">
        <v>103</v>
      </c>
      <c r="D145" s="15">
        <v>21</v>
      </c>
      <c r="E145" s="15">
        <v>23</v>
      </c>
      <c r="F145" s="15">
        <v>44</v>
      </c>
      <c r="G145" s="15"/>
      <c r="H145" s="15">
        <v>36</v>
      </c>
      <c r="I145" s="15">
        <v>25</v>
      </c>
      <c r="J145" s="15">
        <v>61</v>
      </c>
      <c r="K145" s="15"/>
      <c r="L145" s="15">
        <f t="shared" si="6"/>
        <v>105</v>
      </c>
      <c r="M145" s="16"/>
    </row>
    <row r="146" spans="1:13" ht="12" customHeight="1">
      <c r="A146" s="16"/>
      <c r="B146" s="54"/>
      <c r="C146" s="55" t="s">
        <v>104</v>
      </c>
      <c r="D146" s="15">
        <v>5</v>
      </c>
      <c r="E146" s="15">
        <v>3</v>
      </c>
      <c r="F146" s="15">
        <v>8</v>
      </c>
      <c r="G146" s="15"/>
      <c r="H146" s="15">
        <v>21</v>
      </c>
      <c r="I146" s="15">
        <v>18</v>
      </c>
      <c r="J146" s="15">
        <v>39</v>
      </c>
      <c r="K146" s="15"/>
      <c r="L146" s="15">
        <f t="shared" si="6"/>
        <v>47</v>
      </c>
      <c r="M146" s="16"/>
    </row>
    <row r="147" spans="1:13" ht="12" customHeight="1">
      <c r="A147" s="16"/>
      <c r="B147" s="25" t="s">
        <v>76</v>
      </c>
      <c r="C147" s="25"/>
      <c r="D147" s="24">
        <f>SUM(D148:D149)</f>
        <v>21</v>
      </c>
      <c r="E147" s="24">
        <f>SUM(E148:E149)</f>
        <v>9</v>
      </c>
      <c r="F147" s="24">
        <f>SUM(F148:F149)</f>
        <v>30</v>
      </c>
      <c r="G147" s="24"/>
      <c r="H147" s="24">
        <f>SUM(H148:H149)</f>
        <v>13</v>
      </c>
      <c r="I147" s="24">
        <f>SUM(I148:I149)</f>
        <v>20</v>
      </c>
      <c r="J147" s="24">
        <f>SUM(J148:J149)</f>
        <v>33</v>
      </c>
      <c r="K147" s="24"/>
      <c r="L147" s="24">
        <f>SUM(L148:L149)</f>
        <v>63</v>
      </c>
      <c r="M147" s="16"/>
    </row>
    <row r="148" spans="1:13" ht="12" customHeight="1">
      <c r="A148" s="16"/>
      <c r="C148" s="20" t="s">
        <v>78</v>
      </c>
      <c r="D148" s="15">
        <v>16</v>
      </c>
      <c r="E148" s="15">
        <v>5</v>
      </c>
      <c r="F148" s="15">
        <v>21</v>
      </c>
      <c r="G148" s="15"/>
      <c r="H148" s="15">
        <v>10</v>
      </c>
      <c r="I148" s="15">
        <v>18</v>
      </c>
      <c r="J148" s="15">
        <v>28</v>
      </c>
      <c r="K148" s="15"/>
      <c r="L148" s="15">
        <f t="shared" si="6"/>
        <v>49</v>
      </c>
      <c r="M148" s="16"/>
    </row>
    <row r="149" spans="1:13" ht="12" customHeight="1">
      <c r="A149" s="16"/>
      <c r="C149" s="20" t="s">
        <v>79</v>
      </c>
      <c r="D149" s="15">
        <v>5</v>
      </c>
      <c r="E149" s="15">
        <v>4</v>
      </c>
      <c r="F149" s="15">
        <v>9</v>
      </c>
      <c r="G149" s="15"/>
      <c r="H149" s="15">
        <v>3</v>
      </c>
      <c r="I149" s="15">
        <v>2</v>
      </c>
      <c r="J149" s="15">
        <v>5</v>
      </c>
      <c r="K149" s="15"/>
      <c r="L149" s="15">
        <f t="shared" si="6"/>
        <v>14</v>
      </c>
      <c r="M149" s="16"/>
    </row>
    <row r="150" spans="1:13" ht="12" customHeight="1">
      <c r="A150" s="16"/>
      <c r="C150" s="20"/>
      <c r="D150" s="15"/>
      <c r="E150" s="15"/>
      <c r="F150" s="15"/>
      <c r="G150" s="15"/>
      <c r="H150" s="15"/>
      <c r="I150" s="15"/>
      <c r="J150" s="15"/>
      <c r="K150" s="15"/>
      <c r="L150" s="15"/>
      <c r="M150" s="16"/>
    </row>
    <row r="151" spans="1:13" ht="12" customHeight="1">
      <c r="A151" s="16"/>
      <c r="C151" s="20"/>
      <c r="D151" s="15"/>
      <c r="E151" s="15"/>
      <c r="F151" s="15"/>
      <c r="G151" s="15"/>
      <c r="H151" s="15"/>
      <c r="I151" s="15"/>
      <c r="J151" s="15"/>
      <c r="K151" s="15"/>
      <c r="L151" s="15"/>
      <c r="M151" s="16"/>
    </row>
    <row r="152" spans="1:13" ht="12" customHeight="1">
      <c r="A152" s="23" t="s">
        <v>213</v>
      </c>
      <c r="C152" s="20"/>
      <c r="D152" s="15"/>
      <c r="E152" s="15"/>
      <c r="F152" s="15"/>
      <c r="G152" s="15"/>
      <c r="H152" s="15"/>
      <c r="I152" s="15"/>
      <c r="J152" s="15"/>
      <c r="K152" s="15"/>
      <c r="L152" s="15"/>
      <c r="M152" s="16"/>
    </row>
    <row r="153" spans="1:13" ht="12" customHeight="1">
      <c r="A153" s="16"/>
      <c r="B153" s="25" t="s">
        <v>89</v>
      </c>
      <c r="C153" s="25"/>
      <c r="D153" s="24">
        <f>SUM(D154:D155)</f>
        <v>35</v>
      </c>
      <c r="E153" s="24">
        <f>SUM(E154:E155)</f>
        <v>31</v>
      </c>
      <c r="F153" s="24">
        <f>SUM(F154:F155)</f>
        <v>66</v>
      </c>
      <c r="G153" s="24"/>
      <c r="H153" s="24">
        <f>SUM(H154:H155)</f>
        <v>50</v>
      </c>
      <c r="I153" s="24">
        <f>SUM(I154:I155)</f>
        <v>49</v>
      </c>
      <c r="J153" s="24">
        <f>SUM(J154:J155)</f>
        <v>99</v>
      </c>
      <c r="K153" s="24"/>
      <c r="L153" s="24">
        <f>SUM(L154:L155)</f>
        <v>165</v>
      </c>
      <c r="M153" s="16"/>
    </row>
    <row r="154" spans="1:13" ht="12" customHeight="1">
      <c r="A154" s="16"/>
      <c r="C154" s="20" t="s">
        <v>90</v>
      </c>
      <c r="D154" s="15">
        <v>22</v>
      </c>
      <c r="E154" s="15">
        <v>24</v>
      </c>
      <c r="F154" s="15">
        <v>46</v>
      </c>
      <c r="G154" s="15"/>
      <c r="H154" s="15">
        <v>35</v>
      </c>
      <c r="I154" s="15">
        <v>40</v>
      </c>
      <c r="J154" s="15">
        <v>75</v>
      </c>
      <c r="K154" s="15"/>
      <c r="L154" s="15">
        <f t="shared" si="6"/>
        <v>121</v>
      </c>
      <c r="M154" s="16"/>
    </row>
    <row r="155" spans="1:13" ht="12" customHeight="1">
      <c r="A155" s="16"/>
      <c r="C155" s="20" t="s">
        <v>91</v>
      </c>
      <c r="D155" s="15">
        <v>13</v>
      </c>
      <c r="E155" s="15">
        <v>7</v>
      </c>
      <c r="F155" s="15">
        <v>20</v>
      </c>
      <c r="G155" s="15"/>
      <c r="H155" s="15">
        <v>15</v>
      </c>
      <c r="I155" s="15">
        <v>9</v>
      </c>
      <c r="J155" s="15">
        <v>24</v>
      </c>
      <c r="K155" s="15"/>
      <c r="L155" s="15">
        <f t="shared" si="6"/>
        <v>44</v>
      </c>
      <c r="M155" s="16"/>
    </row>
    <row r="156" spans="1:13" ht="12" customHeight="1">
      <c r="A156" s="16"/>
      <c r="B156" s="25" t="s">
        <v>86</v>
      </c>
      <c r="C156" s="25"/>
      <c r="D156" s="24">
        <f>SUM(D157:D158)</f>
        <v>26</v>
      </c>
      <c r="E156" s="24">
        <f>SUM(E157:E158)</f>
        <v>48</v>
      </c>
      <c r="F156" s="24">
        <f>SUM(F157:F158)</f>
        <v>74</v>
      </c>
      <c r="G156" s="24"/>
      <c r="H156" s="24">
        <f>SUM(H157:H158)</f>
        <v>23</v>
      </c>
      <c r="I156" s="24">
        <f>SUM(I157:I158)</f>
        <v>44</v>
      </c>
      <c r="J156" s="24">
        <f>SUM(J157:J158)</f>
        <v>67</v>
      </c>
      <c r="K156" s="24"/>
      <c r="L156" s="24">
        <f>SUM(L157:L158)</f>
        <v>141</v>
      </c>
      <c r="M156" s="16"/>
    </row>
    <row r="157" spans="1:13" ht="12" customHeight="1">
      <c r="A157" s="16"/>
      <c r="C157" s="20" t="s">
        <v>87</v>
      </c>
      <c r="D157" s="15">
        <v>13</v>
      </c>
      <c r="E157" s="15">
        <v>34</v>
      </c>
      <c r="F157" s="15">
        <v>47</v>
      </c>
      <c r="G157" s="15"/>
      <c r="H157" s="15">
        <v>14</v>
      </c>
      <c r="I157" s="15">
        <v>16</v>
      </c>
      <c r="J157" s="15">
        <v>30</v>
      </c>
      <c r="K157" s="15"/>
      <c r="L157" s="15">
        <f aca="true" t="shared" si="7" ref="L157:L174">+J157+F157</f>
        <v>77</v>
      </c>
      <c r="M157" s="16"/>
    </row>
    <row r="158" spans="1:13" ht="12" customHeight="1">
      <c r="A158" s="16"/>
      <c r="C158" s="20" t="s">
        <v>88</v>
      </c>
      <c r="D158" s="15">
        <v>13</v>
      </c>
      <c r="E158" s="15">
        <v>14</v>
      </c>
      <c r="F158" s="15">
        <v>27</v>
      </c>
      <c r="G158" s="15"/>
      <c r="H158" s="15">
        <v>9</v>
      </c>
      <c r="I158" s="15">
        <v>28</v>
      </c>
      <c r="J158" s="15">
        <v>37</v>
      </c>
      <c r="K158" s="15"/>
      <c r="L158" s="15">
        <f t="shared" si="7"/>
        <v>64</v>
      </c>
      <c r="M158" s="16"/>
    </row>
    <row r="159" spans="1:13" ht="12" customHeight="1">
      <c r="A159" s="16"/>
      <c r="B159" s="25" t="s">
        <v>99</v>
      </c>
      <c r="C159" s="25"/>
      <c r="D159" s="24">
        <f>SUM(D160:D161)</f>
        <v>28</v>
      </c>
      <c r="E159" s="24">
        <f>SUM(E160:E161)</f>
        <v>35</v>
      </c>
      <c r="F159" s="24">
        <f>SUM(F160:F161)</f>
        <v>63</v>
      </c>
      <c r="G159" s="24"/>
      <c r="H159" s="24">
        <f>SUM(H160:H161)</f>
        <v>56</v>
      </c>
      <c r="I159" s="24">
        <f>SUM(I160:I161)</f>
        <v>91</v>
      </c>
      <c r="J159" s="24">
        <f>SUM(J160:J161)</f>
        <v>147</v>
      </c>
      <c r="K159" s="24"/>
      <c r="L159" s="24">
        <f>SUM(L160:L161)</f>
        <v>210</v>
      </c>
      <c r="M159" s="16"/>
    </row>
    <row r="160" spans="1:13" ht="12" customHeight="1">
      <c r="A160" s="16"/>
      <c r="C160" s="20" t="s">
        <v>100</v>
      </c>
      <c r="D160" s="15">
        <v>22</v>
      </c>
      <c r="E160" s="15">
        <v>31</v>
      </c>
      <c r="F160" s="15">
        <v>53</v>
      </c>
      <c r="G160" s="15"/>
      <c r="H160" s="15">
        <v>32</v>
      </c>
      <c r="I160" s="15">
        <v>58</v>
      </c>
      <c r="J160" s="15">
        <v>90</v>
      </c>
      <c r="K160" s="15"/>
      <c r="L160" s="15">
        <f t="shared" si="7"/>
        <v>143</v>
      </c>
      <c r="M160" s="16"/>
    </row>
    <row r="161" spans="1:13" ht="12" customHeight="1">
      <c r="A161" s="16"/>
      <c r="C161" s="20" t="s">
        <v>101</v>
      </c>
      <c r="D161" s="15">
        <v>6</v>
      </c>
      <c r="E161" s="15">
        <v>4</v>
      </c>
      <c r="F161" s="15">
        <v>10</v>
      </c>
      <c r="G161" s="15"/>
      <c r="H161" s="15">
        <v>24</v>
      </c>
      <c r="I161" s="15">
        <v>33</v>
      </c>
      <c r="J161" s="15">
        <v>57</v>
      </c>
      <c r="K161" s="15"/>
      <c r="L161" s="15">
        <f t="shared" si="7"/>
        <v>67</v>
      </c>
      <c r="M161" s="16"/>
    </row>
    <row r="162" spans="1:13" ht="12" customHeight="1">
      <c r="A162" s="16"/>
      <c r="B162" s="25" t="s">
        <v>92</v>
      </c>
      <c r="C162" s="25"/>
      <c r="D162" s="24">
        <f>SUM(D163:D165)</f>
        <v>8</v>
      </c>
      <c r="E162" s="24">
        <f>SUM(E163:E165)</f>
        <v>30</v>
      </c>
      <c r="F162" s="24">
        <f>SUM(F163:F165)</f>
        <v>38</v>
      </c>
      <c r="G162" s="24"/>
      <c r="H162" s="24">
        <f>SUM(H163:H165)</f>
        <v>5</v>
      </c>
      <c r="I162" s="24">
        <f>SUM(I163:I165)</f>
        <v>33</v>
      </c>
      <c r="J162" s="24">
        <f>SUM(J163:J165)</f>
        <v>38</v>
      </c>
      <c r="K162" s="24"/>
      <c r="L162" s="24">
        <f>SUM(L163:L165)</f>
        <v>76</v>
      </c>
      <c r="M162" s="16"/>
    </row>
    <row r="163" spans="1:13" ht="12" customHeight="1">
      <c r="A163" s="16"/>
      <c r="C163" s="20" t="s">
        <v>94</v>
      </c>
      <c r="D163" s="15">
        <v>2</v>
      </c>
      <c r="E163" s="15">
        <v>13</v>
      </c>
      <c r="F163" s="15">
        <v>15</v>
      </c>
      <c r="G163" s="15"/>
      <c r="H163" s="15">
        <v>1</v>
      </c>
      <c r="I163" s="15">
        <v>9</v>
      </c>
      <c r="J163" s="15">
        <v>10</v>
      </c>
      <c r="K163" s="15"/>
      <c r="L163" s="15">
        <f t="shared" si="7"/>
        <v>25</v>
      </c>
      <c r="M163" s="16"/>
    </row>
    <row r="164" spans="1:13" ht="12" customHeight="1">
      <c r="A164" s="16"/>
      <c r="C164" s="20" t="s">
        <v>93</v>
      </c>
      <c r="D164" s="15">
        <v>4</v>
      </c>
      <c r="E164" s="15">
        <v>7</v>
      </c>
      <c r="F164" s="15">
        <v>11</v>
      </c>
      <c r="G164" s="15"/>
      <c r="H164" s="15">
        <v>2</v>
      </c>
      <c r="I164" s="15">
        <v>15</v>
      </c>
      <c r="J164" s="15">
        <v>17</v>
      </c>
      <c r="K164" s="15"/>
      <c r="L164" s="15">
        <f t="shared" si="7"/>
        <v>28</v>
      </c>
      <c r="M164" s="16"/>
    </row>
    <row r="165" spans="1:13" ht="12" customHeight="1">
      <c r="A165" s="16"/>
      <c r="C165" s="20" t="s">
        <v>95</v>
      </c>
      <c r="D165" s="15">
        <v>2</v>
      </c>
      <c r="E165" s="15">
        <v>10</v>
      </c>
      <c r="F165" s="15">
        <v>12</v>
      </c>
      <c r="G165" s="15"/>
      <c r="H165" s="15">
        <v>2</v>
      </c>
      <c r="I165" s="15">
        <v>9</v>
      </c>
      <c r="J165" s="15">
        <v>11</v>
      </c>
      <c r="K165" s="15"/>
      <c r="L165" s="15">
        <f t="shared" si="7"/>
        <v>23</v>
      </c>
      <c r="M165" s="16"/>
    </row>
    <row r="166" spans="1:13" ht="12" customHeight="1">
      <c r="A166" s="16"/>
      <c r="B166" s="25" t="s">
        <v>224</v>
      </c>
      <c r="C166" s="56"/>
      <c r="D166" s="26">
        <f>SUM(D167:D168)</f>
        <v>45</v>
      </c>
      <c r="E166" s="26">
        <f>SUM(E167:E168)</f>
        <v>17</v>
      </c>
      <c r="F166" s="26">
        <f>SUM(F167:F168)</f>
        <v>62</v>
      </c>
      <c r="G166" s="26"/>
      <c r="H166" s="26">
        <f>SUM(H167:H168)</f>
        <v>0</v>
      </c>
      <c r="I166" s="26">
        <f>SUM(I167:I168)</f>
        <v>0</v>
      </c>
      <c r="J166" s="26">
        <f>SUM(J167:J168)</f>
        <v>0</v>
      </c>
      <c r="K166" s="26"/>
      <c r="L166" s="26">
        <f>SUM(L167:L168)</f>
        <v>62</v>
      </c>
      <c r="M166" s="16"/>
    </row>
    <row r="167" spans="1:13" ht="12" customHeight="1">
      <c r="A167" s="16"/>
      <c r="C167" s="56" t="s">
        <v>223</v>
      </c>
      <c r="D167" s="15">
        <v>37</v>
      </c>
      <c r="E167" s="15">
        <v>15</v>
      </c>
      <c r="F167" s="15">
        <v>52</v>
      </c>
      <c r="G167" s="15"/>
      <c r="H167" s="15">
        <v>0</v>
      </c>
      <c r="I167" s="15">
        <v>0</v>
      </c>
      <c r="J167" s="15">
        <v>0</v>
      </c>
      <c r="K167" s="15"/>
      <c r="L167" s="15">
        <f t="shared" si="7"/>
        <v>52</v>
      </c>
      <c r="M167" s="16"/>
    </row>
    <row r="168" spans="1:13" ht="12" customHeight="1">
      <c r="A168" s="16"/>
      <c r="C168" s="56" t="s">
        <v>225</v>
      </c>
      <c r="D168" s="15">
        <v>8</v>
      </c>
      <c r="E168" s="15">
        <v>2</v>
      </c>
      <c r="F168" s="15">
        <v>10</v>
      </c>
      <c r="G168" s="15"/>
      <c r="H168" s="15">
        <v>0</v>
      </c>
      <c r="I168" s="15">
        <v>0</v>
      </c>
      <c r="J168" s="15">
        <v>0</v>
      </c>
      <c r="K168" s="15"/>
      <c r="L168" s="15">
        <f t="shared" si="7"/>
        <v>10</v>
      </c>
      <c r="M168" s="16"/>
    </row>
    <row r="169" spans="1:13" ht="12" customHeight="1">
      <c r="A169" s="16"/>
      <c r="B169" s="52" t="s">
        <v>106</v>
      </c>
      <c r="C169" s="51"/>
      <c r="D169" s="53">
        <f>SUM(D170:D171)</f>
        <v>17</v>
      </c>
      <c r="E169" s="53">
        <f>SUM(E170:E171)</f>
        <v>53</v>
      </c>
      <c r="F169" s="24">
        <f>SUM(F170:F171)</f>
        <v>70</v>
      </c>
      <c r="G169" s="24"/>
      <c r="H169" s="24">
        <f>SUM(H170:H171)</f>
        <v>35</v>
      </c>
      <c r="I169" s="24">
        <f>SUM(I170:I171)</f>
        <v>95</v>
      </c>
      <c r="J169" s="24">
        <f>SUM(J170:J171)</f>
        <v>130</v>
      </c>
      <c r="K169" s="24"/>
      <c r="L169" s="24">
        <f>SUM(L170:L171)</f>
        <v>200</v>
      </c>
      <c r="M169" s="16"/>
    </row>
    <row r="170" spans="1:13" ht="12" customHeight="1">
      <c r="A170" s="16"/>
      <c r="C170" s="20" t="s">
        <v>107</v>
      </c>
      <c r="D170" s="15">
        <v>12</v>
      </c>
      <c r="E170" s="15">
        <v>38</v>
      </c>
      <c r="F170" s="15">
        <v>50</v>
      </c>
      <c r="G170" s="15"/>
      <c r="H170" s="15">
        <v>20</v>
      </c>
      <c r="I170" s="15">
        <v>59</v>
      </c>
      <c r="J170" s="15">
        <v>79</v>
      </c>
      <c r="K170" s="15"/>
      <c r="L170" s="15">
        <f t="shared" si="7"/>
        <v>129</v>
      </c>
      <c r="M170" s="16"/>
    </row>
    <row r="171" spans="1:13" ht="12" customHeight="1">
      <c r="A171" s="16"/>
      <c r="C171" s="20" t="s">
        <v>108</v>
      </c>
      <c r="D171" s="15">
        <v>5</v>
      </c>
      <c r="E171" s="15">
        <v>15</v>
      </c>
      <c r="F171" s="15">
        <v>20</v>
      </c>
      <c r="G171" s="15"/>
      <c r="H171" s="15">
        <v>15</v>
      </c>
      <c r="I171" s="15">
        <v>36</v>
      </c>
      <c r="J171" s="15">
        <v>51</v>
      </c>
      <c r="K171" s="15"/>
      <c r="L171" s="15">
        <f t="shared" si="7"/>
        <v>71</v>
      </c>
      <c r="M171" s="16"/>
    </row>
    <row r="172" spans="1:13" ht="12" customHeight="1">
      <c r="A172" s="16"/>
      <c r="B172" s="25" t="s">
        <v>109</v>
      </c>
      <c r="C172" s="25"/>
      <c r="D172" s="24">
        <f>SUM(D173:D174)</f>
        <v>54</v>
      </c>
      <c r="E172" s="24">
        <f>SUM(E173:E174)</f>
        <v>29</v>
      </c>
      <c r="F172" s="24">
        <f>SUM(F173:F174)</f>
        <v>83</v>
      </c>
      <c r="G172" s="24"/>
      <c r="H172" s="24">
        <f>SUM(H173:H174)</f>
        <v>40</v>
      </c>
      <c r="I172" s="24">
        <f>SUM(I173:I174)</f>
        <v>33</v>
      </c>
      <c r="J172" s="24">
        <f>SUM(J173:J174)</f>
        <v>73</v>
      </c>
      <c r="K172" s="24"/>
      <c r="L172" s="24">
        <f>SUM(L173:L174)</f>
        <v>156</v>
      </c>
      <c r="M172" s="16"/>
    </row>
    <row r="173" spans="1:13" ht="12" customHeight="1">
      <c r="A173" s="16"/>
      <c r="C173" s="20" t="s">
        <v>110</v>
      </c>
      <c r="D173" s="15">
        <v>40</v>
      </c>
      <c r="E173" s="15">
        <v>26</v>
      </c>
      <c r="F173" s="15">
        <v>66</v>
      </c>
      <c r="G173" s="15"/>
      <c r="H173" s="15">
        <v>31</v>
      </c>
      <c r="I173" s="15">
        <v>26</v>
      </c>
      <c r="J173" s="15">
        <v>57</v>
      </c>
      <c r="K173" s="15"/>
      <c r="L173" s="15">
        <f t="shared" si="7"/>
        <v>123</v>
      </c>
      <c r="M173" s="16"/>
    </row>
    <row r="174" spans="1:13" ht="12" customHeight="1">
      <c r="A174" s="16"/>
      <c r="B174" s="18"/>
      <c r="C174" s="72" t="s">
        <v>111</v>
      </c>
      <c r="D174" s="15">
        <v>14</v>
      </c>
      <c r="E174" s="15">
        <v>3</v>
      </c>
      <c r="F174" s="15">
        <v>17</v>
      </c>
      <c r="G174" s="15"/>
      <c r="H174" s="15">
        <v>9</v>
      </c>
      <c r="I174" s="15">
        <v>7</v>
      </c>
      <c r="J174" s="15">
        <v>16</v>
      </c>
      <c r="K174" s="15"/>
      <c r="L174" s="15">
        <f t="shared" si="7"/>
        <v>33</v>
      </c>
      <c r="M174" s="16"/>
    </row>
    <row r="175" spans="1:13" ht="12" customHeight="1">
      <c r="A175" s="73"/>
      <c r="B175" s="12"/>
      <c r="C175" s="74"/>
      <c r="D175" s="15"/>
      <c r="E175" s="15"/>
      <c r="F175" s="15"/>
      <c r="G175" s="15"/>
      <c r="H175" s="15"/>
      <c r="I175" s="15"/>
      <c r="J175" s="15"/>
      <c r="K175" s="15"/>
      <c r="L175" s="15"/>
      <c r="M175" s="16"/>
    </row>
    <row r="176" spans="1:13" s="13" customFormat="1" ht="12" customHeight="1">
      <c r="A176" s="18"/>
      <c r="B176" s="18"/>
      <c r="C176" s="4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s="13" customFormat="1" ht="12" customHeight="1" hidden="1">
      <c r="A177" s="18"/>
      <c r="B177" s="18"/>
      <c r="C177" s="4"/>
      <c r="D177" s="18">
        <f>SUM(D13,D16,D19:D26,D36,D39,D42,D45:D46)</f>
        <v>501</v>
      </c>
      <c r="E177" s="18">
        <f aca="true" t="shared" si="8" ref="E177:L177">SUM(E13,E16,E19:E26,E36,E39,E42,E45:E46)</f>
        <v>181</v>
      </c>
      <c r="F177" s="18">
        <f t="shared" si="8"/>
        <v>682</v>
      </c>
      <c r="G177" s="18"/>
      <c r="H177" s="18">
        <f t="shared" si="8"/>
        <v>521</v>
      </c>
      <c r="I177" s="18">
        <f t="shared" si="8"/>
        <v>227</v>
      </c>
      <c r="J177" s="18">
        <f t="shared" si="8"/>
        <v>748</v>
      </c>
      <c r="K177" s="18"/>
      <c r="L177" s="18">
        <f t="shared" si="8"/>
        <v>1430</v>
      </c>
      <c r="M177" s="18"/>
    </row>
    <row r="178" spans="1:13" s="13" customFormat="1" ht="12" customHeight="1" hidden="1">
      <c r="A178" s="18"/>
      <c r="B178" s="18"/>
      <c r="C178" s="4"/>
      <c r="D178" s="18">
        <f>SUM(D62,D64,D66,D70,D74:D76,D81,D84,D87)</f>
        <v>304</v>
      </c>
      <c r="E178" s="18">
        <f aca="true" t="shared" si="9" ref="E178:L178">SUM(E62,E64,E66,E70,E74:E76,E81,E84,E87)</f>
        <v>396</v>
      </c>
      <c r="F178" s="18">
        <f t="shared" si="9"/>
        <v>700</v>
      </c>
      <c r="G178" s="18"/>
      <c r="H178" s="18">
        <f t="shared" si="9"/>
        <v>313</v>
      </c>
      <c r="I178" s="18">
        <f t="shared" si="9"/>
        <v>348</v>
      </c>
      <c r="J178" s="18">
        <f t="shared" si="9"/>
        <v>661</v>
      </c>
      <c r="K178" s="18"/>
      <c r="L178" s="18">
        <f t="shared" si="9"/>
        <v>1361</v>
      </c>
      <c r="M178" s="18"/>
    </row>
    <row r="179" spans="1:13" s="13" customFormat="1" ht="12" customHeight="1" hidden="1">
      <c r="A179" s="18"/>
      <c r="B179" s="18"/>
      <c r="C179" s="4"/>
      <c r="D179" s="18">
        <f>SUM(D92,D94,D97,D100:D102,D107,D109:D112,D115,D116,D119,D122,D125)</f>
        <v>455</v>
      </c>
      <c r="E179" s="18">
        <f>SUM(E92,E94,E97,E100:E102,E107,E109:E112,E115,E116,E119,E122,E125)</f>
        <v>495</v>
      </c>
      <c r="F179" s="18">
        <f>SUM(F92,F94,F97,F100:F102,F107,F109:F112,F115,F116,F119,F122,F125)</f>
        <v>950</v>
      </c>
      <c r="G179" s="18"/>
      <c r="H179" s="18">
        <f>SUM(H92,H94,H97,H100:H102,H107,H109:H112,H115,H116,H119,H122,H125)</f>
        <v>824</v>
      </c>
      <c r="I179" s="18">
        <f>SUM(I92,I94,I97,I100:I102,I107,I109:I112,I115,I116,I119,I122,I125)</f>
        <v>714</v>
      </c>
      <c r="J179" s="18">
        <f>SUM(J92,J94,J97,J100:J102,J107,J109:J112,J115,J116,J119,J122,J125)</f>
        <v>1538</v>
      </c>
      <c r="K179" s="18"/>
      <c r="L179" s="18">
        <f>SUM(L92,L94,L97,L100:L102,L107,L109:L112,L115,L116,L119,L122,L125)</f>
        <v>2488</v>
      </c>
      <c r="M179" s="18"/>
    </row>
    <row r="180" spans="1:13" s="13" customFormat="1" ht="12" customHeight="1" hidden="1">
      <c r="A180" s="18"/>
      <c r="B180" s="18"/>
      <c r="C180" s="4"/>
      <c r="D180" s="18">
        <f>SUM(D130,D132,D134,D136,D139,D142,D145,D148,D154,D157,D160,D163,D164,D167,D170,D173)</f>
        <v>359</v>
      </c>
      <c r="E180" s="18">
        <f>SUM(E130,E132,E134,E136,E139,E142,E145,E148,E154,E157,E160,E163,E164,E167,E170,E173)</f>
        <v>385</v>
      </c>
      <c r="F180" s="18">
        <f>SUM(F130,F132,F134,F136,F139,F142,F145,F148,F154,F157,F160,F163,F164,F167,F170,F173)</f>
        <v>744</v>
      </c>
      <c r="G180" s="18"/>
      <c r="H180" s="18">
        <f>SUM(H130,H132,H134,H136,H139,H142,H145,H148,H154,H157,H160,H163,H164,H167,H170,H173)</f>
        <v>405</v>
      </c>
      <c r="I180" s="18">
        <f>SUM(I130,I132,I134,I136,I139,I142,I145,I148,I154,I157,I160,I163,I164,I167,I170,I173)</f>
        <v>485</v>
      </c>
      <c r="J180" s="18">
        <f>SUM(J130,J132,J134,J136,J139,J142,J145,J148,J154,J157,J160,J163,J164,J167,J170,J173)</f>
        <v>890</v>
      </c>
      <c r="K180" s="18"/>
      <c r="L180" s="18">
        <f>SUM(L130,L132,L134,L136,L139,L142,L145,L148,L154,L157,L160,L163,L164,L167,L170,L173)</f>
        <v>1634</v>
      </c>
      <c r="M180" s="18"/>
    </row>
    <row r="181" spans="1:13" s="13" customFormat="1" ht="12" customHeight="1" hidden="1">
      <c r="A181" s="18"/>
      <c r="B181" s="18"/>
      <c r="C181" s="4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s="13" customFormat="1" ht="12" customHeight="1">
      <c r="A182" s="18" t="s">
        <v>162</v>
      </c>
      <c r="B182" s="18"/>
      <c r="C182" s="4"/>
      <c r="D182" s="18">
        <f>SUM(D177:D180)</f>
        <v>1619</v>
      </c>
      <c r="E182" s="18">
        <f aca="true" t="shared" si="10" ref="E182:L182">SUM(E177:E180)</f>
        <v>1457</v>
      </c>
      <c r="F182" s="18">
        <f t="shared" si="10"/>
        <v>3076</v>
      </c>
      <c r="G182" s="18"/>
      <c r="H182" s="18">
        <f t="shared" si="10"/>
        <v>2063</v>
      </c>
      <c r="I182" s="18">
        <f t="shared" si="10"/>
        <v>1774</v>
      </c>
      <c r="J182" s="18">
        <f t="shared" si="10"/>
        <v>3837</v>
      </c>
      <c r="K182" s="18"/>
      <c r="L182" s="18">
        <f t="shared" si="10"/>
        <v>6913</v>
      </c>
      <c r="M182" s="18"/>
    </row>
    <row r="183" spans="1:13" s="13" customFormat="1" ht="12" customHeight="1">
      <c r="A183" s="18"/>
      <c r="B183" s="18"/>
      <c r="C183" s="4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s="13" customFormat="1" ht="12" customHeight="1" hidden="1">
      <c r="A184" s="18"/>
      <c r="B184" s="18"/>
      <c r="C184" s="4"/>
      <c r="D184" s="18">
        <f>SUM(D14,D17,D27:D34,D37,D40,D43,D47,D60,D67,D71,D77:D79,D82,D85,D88,D95,D98,D103,D113,D117,D123,D120,D126)</f>
        <v>466</v>
      </c>
      <c r="E184" s="18">
        <f>SUM(E14,E17,E27:E34,E37,E40,E43,E47,E60,E67,E71,E77:E79,E82,E85,E88,E95,E98,E103,E113,E117,E123,E120,E126)</f>
        <v>344</v>
      </c>
      <c r="F184" s="18">
        <f>SUM(F14,F17,F27:F34,F37,F40,F43,F47,F60,F67,F71,F77:F79,F82,F85,F88,F95,F98,F103,F113,F117,F123,F120,F126)</f>
        <v>810</v>
      </c>
      <c r="G184" s="18"/>
      <c r="H184" s="18">
        <f>SUM(H14,H17,H27:H34,H37,H40,H43,H47,H60,H67,H71,H77:H79,H82,H85,H88,H95,H98,H103,H113,H117,H123,H120,H126)</f>
        <v>1065</v>
      </c>
      <c r="I184" s="18">
        <f>SUM(I14,I17,I27:I34,I37,I40,I43,I47,I60,I67,I71,I77:I79,I82,I85,I88,I95,I98,I103,I113,I117,I123,I120,I126)</f>
        <v>869</v>
      </c>
      <c r="J184" s="18">
        <f>SUM(J14,J17,J27:J34,J37,J40,J43,J47,J60,J67,J71,J77:J79,J82,J85,J88,J95,J98,J103,J113,J117,J123,J120,J126)</f>
        <v>1934</v>
      </c>
      <c r="K184" s="18"/>
      <c r="L184" s="18">
        <f>SUM(L14,L17,L27:L34,L37,L40,L43,L47,L60,L67,L71,L77:L79,L82,L85,L88,L95,L98,L103,L113,L117,L123,L120,L126)</f>
        <v>2744</v>
      </c>
      <c r="M184" s="18"/>
    </row>
    <row r="185" spans="1:13" s="13" customFormat="1" ht="12" customHeight="1" hidden="1">
      <c r="A185" s="18"/>
      <c r="B185" s="18"/>
      <c r="C185" s="4"/>
      <c r="D185" s="18">
        <f>SUM(D137,D140,D143,D146,D149,D155,D158,D161,D165,D168,D171,D174)</f>
        <v>95</v>
      </c>
      <c r="E185" s="18">
        <f>SUM(E137,E140,E143,E146,E149,E155,E158,E161,E165,E168,E171,E174)</f>
        <v>82</v>
      </c>
      <c r="F185" s="18">
        <f>SUM(F137,F140,F143,F146,F149,F155,F158,F161,F165,F168,F171,F174)</f>
        <v>177</v>
      </c>
      <c r="G185" s="18"/>
      <c r="H185" s="18">
        <f>SUM(H137,H140,H143,H146,H149,H155,H158,H161,H165,H168,H171,H174)</f>
        <v>146</v>
      </c>
      <c r="I185" s="18">
        <f>SUM(I137,I140,I143,I146,I149,I155,I158,I161,I165,I168,I171,I174)</f>
        <v>181</v>
      </c>
      <c r="J185" s="18">
        <f>SUM(J137,J140,J143,J146,J149,J155,J158,J161,J165,J168,J171,J174)</f>
        <v>327</v>
      </c>
      <c r="K185" s="18"/>
      <c r="L185" s="18">
        <f>SUM(L137,L140,L143,L146,L149,L155,L158,L161,L165,L168,L171,L174)</f>
        <v>504</v>
      </c>
      <c r="M185" s="18"/>
    </row>
    <row r="186" spans="1:13" s="13" customFormat="1" ht="12" customHeight="1">
      <c r="A186" s="18" t="s">
        <v>163</v>
      </c>
      <c r="B186" s="18"/>
      <c r="C186" s="4"/>
      <c r="D186" s="4">
        <f>SUM(D184:D185)</f>
        <v>561</v>
      </c>
      <c r="E186" s="4">
        <f>SUM(E184:E185)</f>
        <v>426</v>
      </c>
      <c r="F186" s="4">
        <f>SUM(F184:F185)</f>
        <v>987</v>
      </c>
      <c r="G186" s="18"/>
      <c r="H186" s="4">
        <f>SUM(H184:H185)</f>
        <v>1211</v>
      </c>
      <c r="I186" s="4">
        <f>SUM(I184:I185)</f>
        <v>1050</v>
      </c>
      <c r="J186" s="4">
        <f>SUM(J184:J185)</f>
        <v>2261</v>
      </c>
      <c r="K186" s="18"/>
      <c r="L186" s="4">
        <f>SUM(L184:L185)</f>
        <v>3248</v>
      </c>
      <c r="M186" s="18"/>
    </row>
    <row r="187" spans="1:13" ht="12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ht="9" customHeight="1"/>
    <row r="189" spans="1:12" ht="12.75">
      <c r="A189" s="22" t="s">
        <v>6</v>
      </c>
      <c r="B189" s="22"/>
      <c r="C189" s="22"/>
      <c r="D189" s="22">
        <f>SUM(D182,D186)</f>
        <v>2180</v>
      </c>
      <c r="E189" s="22">
        <f aca="true" t="shared" si="11" ref="E189:L189">SUM(E182,E186)</f>
        <v>1883</v>
      </c>
      <c r="F189" s="22">
        <f t="shared" si="11"/>
        <v>4063</v>
      </c>
      <c r="G189" s="22"/>
      <c r="H189" s="22">
        <f t="shared" si="11"/>
        <v>3274</v>
      </c>
      <c r="I189" s="22">
        <f t="shared" si="11"/>
        <v>2824</v>
      </c>
      <c r="J189" s="22">
        <f t="shared" si="11"/>
        <v>6098</v>
      </c>
      <c r="K189" s="22"/>
      <c r="L189" s="22">
        <f t="shared" si="11"/>
        <v>10161</v>
      </c>
    </row>
    <row r="190" spans="1:13" ht="9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2" ht="12.75">
      <c r="A192" s="19" t="s">
        <v>7</v>
      </c>
    </row>
    <row r="193" ht="12.75">
      <c r="C193" s="68"/>
    </row>
    <row r="197" ht="12.75">
      <c r="C197" s="68"/>
    </row>
  </sheetData>
  <mergeCells count="1">
    <mergeCell ref="A1:L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M10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.7109375" style="4" customWidth="1"/>
    <col min="2" max="2" width="55.8515625" style="4" bestFit="1" customWidth="1"/>
    <col min="3" max="5" width="6.7109375" style="4" customWidth="1"/>
    <col min="6" max="6" width="1.8515625" style="4" customWidth="1"/>
    <col min="7" max="9" width="6.7109375" style="4" customWidth="1"/>
    <col min="10" max="10" width="1.57421875" style="4" customWidth="1"/>
    <col min="11" max="11" width="7.28125" style="4" customWidth="1"/>
    <col min="12" max="12" width="1.28515625" style="4" customWidth="1"/>
    <col min="13" max="16384" width="11.421875" style="4" customWidth="1"/>
  </cols>
  <sheetData>
    <row r="1" spans="1:11" ht="12.75">
      <c r="A1" s="84" t="s">
        <v>230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ht="12.75" customHeight="1">
      <c r="A2" s="1" t="s">
        <v>181</v>
      </c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 customHeight="1">
      <c r="A3" s="1" t="s">
        <v>183</v>
      </c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2" customHeight="1">
      <c r="A4" s="5" t="s">
        <v>214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9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3:12" ht="10.5" customHeight="1">
      <c r="C7" s="8" t="s">
        <v>0</v>
      </c>
      <c r="D7" s="8"/>
      <c r="E7" s="8"/>
      <c r="F7" s="9"/>
      <c r="G7" s="8" t="s">
        <v>1</v>
      </c>
      <c r="H7" s="8"/>
      <c r="I7" s="8"/>
      <c r="J7" s="2"/>
      <c r="K7" s="8" t="s">
        <v>2</v>
      </c>
      <c r="L7" s="2"/>
    </row>
    <row r="8" spans="1:12" ht="10.5" customHeight="1">
      <c r="A8" s="19" t="s">
        <v>114</v>
      </c>
      <c r="C8" s="10" t="s">
        <v>3</v>
      </c>
      <c r="D8" s="10" t="s">
        <v>4</v>
      </c>
      <c r="E8" s="10" t="s">
        <v>5</v>
      </c>
      <c r="F8" s="8"/>
      <c r="G8" s="10" t="s">
        <v>3</v>
      </c>
      <c r="H8" s="10" t="s">
        <v>4</v>
      </c>
      <c r="I8" s="10" t="s">
        <v>5</v>
      </c>
      <c r="J8" s="11"/>
      <c r="K8" s="8" t="s">
        <v>5</v>
      </c>
      <c r="L8" s="2"/>
    </row>
    <row r="9" spans="1:12" ht="9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ht="12" customHeight="1"/>
    <row r="11" spans="1:11" ht="12" customHeight="1">
      <c r="A11" s="4" t="s">
        <v>115</v>
      </c>
      <c r="C11" s="4">
        <f>SUM(C12:C14)</f>
        <v>36</v>
      </c>
      <c r="D11" s="4">
        <f>SUM(D12:D14)</f>
        <v>14</v>
      </c>
      <c r="E11" s="4">
        <f>SUM(E12:E14)</f>
        <v>50</v>
      </c>
      <c r="G11" s="4">
        <f>SUM(G12:G14)</f>
        <v>43</v>
      </c>
      <c r="H11" s="4">
        <f>SUM(H12:H14)</f>
        <v>20</v>
      </c>
      <c r="I11" s="4">
        <f>SUM(I12:I14)</f>
        <v>63</v>
      </c>
      <c r="K11" s="4">
        <f>SUM(E11,I11)</f>
        <v>113</v>
      </c>
    </row>
    <row r="12" spans="2:11" ht="12" customHeight="1">
      <c r="B12" s="61" t="s">
        <v>116</v>
      </c>
      <c r="C12" s="14">
        <v>8</v>
      </c>
      <c r="D12" s="14">
        <v>2</v>
      </c>
      <c r="E12" s="14">
        <v>10</v>
      </c>
      <c r="F12" s="14"/>
      <c r="G12" s="14">
        <v>4</v>
      </c>
      <c r="H12" s="14">
        <v>1</v>
      </c>
      <c r="I12" s="14">
        <v>5</v>
      </c>
      <c r="J12" s="70"/>
      <c r="K12" s="4">
        <f>SUM(E12,I12)</f>
        <v>15</v>
      </c>
    </row>
    <row r="13" spans="1:12" ht="12" customHeight="1">
      <c r="A13" s="16"/>
      <c r="B13" s="61" t="s">
        <v>117</v>
      </c>
      <c r="C13" s="14">
        <v>20</v>
      </c>
      <c r="D13" s="14">
        <v>10</v>
      </c>
      <c r="E13" s="14">
        <v>30</v>
      </c>
      <c r="F13" s="14"/>
      <c r="G13" s="14">
        <v>35</v>
      </c>
      <c r="H13" s="14">
        <v>13</v>
      </c>
      <c r="I13" s="14">
        <v>48</v>
      </c>
      <c r="J13" s="70"/>
      <c r="K13" s="4">
        <f>SUM(E13,I13)</f>
        <v>78</v>
      </c>
      <c r="L13" s="16"/>
    </row>
    <row r="14" spans="2:12" ht="12" customHeight="1">
      <c r="B14" s="61" t="s">
        <v>118</v>
      </c>
      <c r="C14" s="14">
        <v>8</v>
      </c>
      <c r="D14" s="14">
        <v>2</v>
      </c>
      <c r="E14" s="14">
        <v>10</v>
      </c>
      <c r="F14" s="14"/>
      <c r="G14" s="14">
        <v>4</v>
      </c>
      <c r="H14" s="14">
        <v>6</v>
      </c>
      <c r="I14" s="14">
        <v>10</v>
      </c>
      <c r="J14" s="70"/>
      <c r="K14" s="4">
        <f>SUM(E14,I14)</f>
        <v>20</v>
      </c>
      <c r="L14" s="16"/>
    </row>
    <row r="15" spans="2:12" ht="12" customHeight="1">
      <c r="B15" s="16"/>
      <c r="L15" s="16"/>
    </row>
    <row r="16" spans="1:12" ht="12" customHeight="1">
      <c r="A16" s="4" t="s">
        <v>119</v>
      </c>
      <c r="B16" s="16"/>
      <c r="C16" s="4">
        <f>SUM(C17)</f>
        <v>1</v>
      </c>
      <c r="D16" s="4">
        <f>SUM(D17)</f>
        <v>1</v>
      </c>
      <c r="E16" s="4">
        <f>SUM(E17)</f>
        <v>2</v>
      </c>
      <c r="G16" s="4">
        <f>SUM(G17)</f>
        <v>0</v>
      </c>
      <c r="H16" s="4">
        <f>SUM(H17)</f>
        <v>0</v>
      </c>
      <c r="I16" s="4">
        <f>SUM(I17)</f>
        <v>0</v>
      </c>
      <c r="K16" s="4">
        <f>SUM(K17)</f>
        <v>2</v>
      </c>
      <c r="L16" s="16"/>
    </row>
    <row r="17" spans="2:12" ht="12" customHeight="1">
      <c r="B17" s="30" t="s">
        <v>120</v>
      </c>
      <c r="C17" s="61">
        <v>1</v>
      </c>
      <c r="D17" s="61">
        <v>1</v>
      </c>
      <c r="E17" s="61">
        <v>2</v>
      </c>
      <c r="F17" s="61"/>
      <c r="G17" s="61">
        <v>0</v>
      </c>
      <c r="H17" s="61">
        <v>0</v>
      </c>
      <c r="I17" s="61">
        <v>0</v>
      </c>
      <c r="J17" s="15"/>
      <c r="K17" s="4">
        <f>SUM(E17,I17)</f>
        <v>2</v>
      </c>
      <c r="L17" s="16"/>
    </row>
    <row r="18" spans="2:12" ht="12" customHeight="1">
      <c r="B18" s="30"/>
      <c r="C18" s="14"/>
      <c r="D18" s="14"/>
      <c r="E18" s="14"/>
      <c r="F18" s="14"/>
      <c r="G18" s="14"/>
      <c r="H18" s="14"/>
      <c r="I18" s="14"/>
      <c r="J18" s="15"/>
      <c r="K18" s="31"/>
      <c r="L18" s="16"/>
    </row>
    <row r="19" spans="1:12" ht="12" customHeight="1">
      <c r="A19" s="4" t="s">
        <v>121</v>
      </c>
      <c r="C19" s="4">
        <f>SUM(C20:C24)</f>
        <v>60</v>
      </c>
      <c r="D19" s="4">
        <f>SUM(D20:D24)</f>
        <v>104</v>
      </c>
      <c r="E19" s="4">
        <f>SUM(E20:E24)</f>
        <v>164</v>
      </c>
      <c r="G19" s="4">
        <f>SUM(G20:G24)</f>
        <v>120</v>
      </c>
      <c r="H19" s="4">
        <f>SUM(H20:H24)</f>
        <v>143</v>
      </c>
      <c r="I19" s="4">
        <f>SUM(I20:I24)</f>
        <v>263</v>
      </c>
      <c r="K19" s="4">
        <f aca="true" t="shared" si="0" ref="K19:K24">SUM(E19,I19)</f>
        <v>427</v>
      </c>
      <c r="L19" s="16"/>
    </row>
    <row r="20" spans="2:12" ht="12" customHeight="1">
      <c r="B20" s="14" t="s">
        <v>122</v>
      </c>
      <c r="C20" s="14">
        <v>8</v>
      </c>
      <c r="D20" s="14">
        <v>15</v>
      </c>
      <c r="E20" s="14">
        <v>23</v>
      </c>
      <c r="F20" s="14"/>
      <c r="G20" s="14">
        <v>9</v>
      </c>
      <c r="H20" s="14">
        <v>13</v>
      </c>
      <c r="I20" s="14">
        <v>22</v>
      </c>
      <c r="J20" s="15"/>
      <c r="K20" s="15">
        <f t="shared" si="0"/>
        <v>45</v>
      </c>
      <c r="L20" s="16"/>
    </row>
    <row r="21" spans="1:12" ht="12" customHeight="1">
      <c r="A21" s="16"/>
      <c r="B21" s="14" t="s">
        <v>201</v>
      </c>
      <c r="C21" s="14">
        <v>0</v>
      </c>
      <c r="D21" s="14">
        <v>0</v>
      </c>
      <c r="E21" s="14">
        <v>0</v>
      </c>
      <c r="F21" s="14"/>
      <c r="G21" s="14">
        <v>1</v>
      </c>
      <c r="H21" s="14">
        <v>0</v>
      </c>
      <c r="I21" s="14">
        <v>1</v>
      </c>
      <c r="J21" s="15"/>
      <c r="K21" s="15">
        <f t="shared" si="0"/>
        <v>1</v>
      </c>
      <c r="L21" s="16"/>
    </row>
    <row r="22" spans="1:12" ht="12" customHeight="1">
      <c r="A22" s="16"/>
      <c r="B22" s="14" t="s">
        <v>123</v>
      </c>
      <c r="C22" s="14">
        <v>5</v>
      </c>
      <c r="D22" s="14">
        <v>14</v>
      </c>
      <c r="E22" s="14">
        <v>19</v>
      </c>
      <c r="F22" s="14"/>
      <c r="G22" s="14">
        <v>2</v>
      </c>
      <c r="H22" s="14">
        <v>12</v>
      </c>
      <c r="I22" s="14">
        <v>14</v>
      </c>
      <c r="J22" s="15"/>
      <c r="K22" s="4">
        <f t="shared" si="0"/>
        <v>33</v>
      </c>
      <c r="L22" s="16"/>
    </row>
    <row r="23" spans="1:12" ht="12" customHeight="1">
      <c r="A23" s="16"/>
      <c r="B23" s="14" t="s">
        <v>124</v>
      </c>
      <c r="C23" s="14">
        <v>39</v>
      </c>
      <c r="D23" s="14">
        <v>59</v>
      </c>
      <c r="E23" s="14">
        <v>98</v>
      </c>
      <c r="F23" s="14"/>
      <c r="G23" s="14">
        <v>104</v>
      </c>
      <c r="H23" s="14">
        <v>112</v>
      </c>
      <c r="I23" s="14">
        <v>216</v>
      </c>
      <c r="J23" s="15"/>
      <c r="K23" s="4">
        <f t="shared" si="0"/>
        <v>314</v>
      </c>
      <c r="L23" s="16"/>
    </row>
    <row r="24" spans="1:12" ht="12" customHeight="1">
      <c r="A24" s="16"/>
      <c r="B24" s="14" t="s">
        <v>125</v>
      </c>
      <c r="C24" s="14">
        <v>8</v>
      </c>
      <c r="D24" s="14">
        <v>16</v>
      </c>
      <c r="E24" s="14">
        <v>24</v>
      </c>
      <c r="F24" s="14"/>
      <c r="G24" s="14">
        <v>4</v>
      </c>
      <c r="H24" s="14">
        <v>6</v>
      </c>
      <c r="I24" s="14">
        <v>10</v>
      </c>
      <c r="J24" s="15"/>
      <c r="K24" s="15">
        <f t="shared" si="0"/>
        <v>34</v>
      </c>
      <c r="L24" s="31"/>
    </row>
    <row r="25" spans="1:12" ht="12" customHeight="1">
      <c r="A25" s="16"/>
      <c r="B25" s="16"/>
      <c r="C25" s="34"/>
      <c r="D25" s="34"/>
      <c r="E25" s="34"/>
      <c r="F25" s="34"/>
      <c r="G25" s="34"/>
      <c r="H25" s="34"/>
      <c r="L25" s="16"/>
    </row>
    <row r="26" spans="1:12" ht="12" customHeight="1">
      <c r="A26" s="4" t="s">
        <v>126</v>
      </c>
      <c r="C26" s="4">
        <f>SUM(C27:C40)</f>
        <v>137</v>
      </c>
      <c r="D26" s="4">
        <f>SUM(D27:D40)</f>
        <v>128</v>
      </c>
      <c r="E26" s="4">
        <f>SUM(E27:E40)</f>
        <v>265</v>
      </c>
      <c r="G26" s="4">
        <f>SUM(G27:G40)</f>
        <v>124</v>
      </c>
      <c r="H26" s="4">
        <f>SUM(H27:H40)</f>
        <v>140</v>
      </c>
      <c r="I26" s="4">
        <f>SUM(I27:I40)</f>
        <v>264</v>
      </c>
      <c r="K26" s="4">
        <f aca="true" t="shared" si="1" ref="K26:K40">SUM(E26,I26)</f>
        <v>529</v>
      </c>
      <c r="L26" s="16"/>
    </row>
    <row r="27" spans="2:12" ht="12" customHeight="1">
      <c r="B27" s="14" t="s">
        <v>127</v>
      </c>
      <c r="C27" s="14">
        <v>7</v>
      </c>
      <c r="D27" s="14">
        <v>15</v>
      </c>
      <c r="E27" s="14">
        <v>22</v>
      </c>
      <c r="F27" s="14"/>
      <c r="G27" s="69">
        <v>7</v>
      </c>
      <c r="H27" s="69">
        <v>18</v>
      </c>
      <c r="I27" s="69">
        <v>25</v>
      </c>
      <c r="J27" s="15"/>
      <c r="K27" s="4">
        <f t="shared" si="1"/>
        <v>47</v>
      </c>
      <c r="L27" s="16"/>
    </row>
    <row r="28" spans="2:13" ht="12" customHeight="1">
      <c r="B28" s="14" t="s">
        <v>174</v>
      </c>
      <c r="C28" s="14">
        <v>9</v>
      </c>
      <c r="D28" s="14">
        <v>9</v>
      </c>
      <c r="E28" s="14">
        <v>18</v>
      </c>
      <c r="F28" s="14"/>
      <c r="G28" s="14">
        <v>4</v>
      </c>
      <c r="H28" s="14">
        <v>10</v>
      </c>
      <c r="I28" s="14">
        <v>14</v>
      </c>
      <c r="J28" s="15"/>
      <c r="K28" s="4">
        <f t="shared" si="1"/>
        <v>32</v>
      </c>
      <c r="L28" s="16"/>
      <c r="M28" s="69"/>
    </row>
    <row r="29" spans="1:13" ht="12" customHeight="1">
      <c r="A29" s="16"/>
      <c r="B29" s="14" t="s">
        <v>128</v>
      </c>
      <c r="C29" s="14">
        <v>18</v>
      </c>
      <c r="D29" s="14">
        <v>19</v>
      </c>
      <c r="E29" s="14">
        <v>37</v>
      </c>
      <c r="F29" s="14"/>
      <c r="G29" s="14">
        <v>11</v>
      </c>
      <c r="H29" s="14">
        <v>15</v>
      </c>
      <c r="I29" s="14">
        <v>26</v>
      </c>
      <c r="J29" s="15"/>
      <c r="K29" s="4">
        <f t="shared" si="1"/>
        <v>63</v>
      </c>
      <c r="L29" s="16"/>
      <c r="M29" s="69"/>
    </row>
    <row r="30" spans="1:13" ht="12" customHeight="1">
      <c r="A30" s="16"/>
      <c r="B30" s="14" t="s">
        <v>203</v>
      </c>
      <c r="C30" s="14">
        <v>46</v>
      </c>
      <c r="D30" s="14">
        <v>25</v>
      </c>
      <c r="E30" s="14">
        <v>71</v>
      </c>
      <c r="F30" s="14"/>
      <c r="G30" s="14">
        <v>28</v>
      </c>
      <c r="H30" s="14">
        <v>18</v>
      </c>
      <c r="I30" s="14">
        <v>46</v>
      </c>
      <c r="J30" s="15"/>
      <c r="K30" s="4">
        <f t="shared" si="1"/>
        <v>117</v>
      </c>
      <c r="L30" s="16"/>
      <c r="M30" s="69"/>
    </row>
    <row r="31" spans="1:13" ht="12" customHeight="1">
      <c r="A31" s="16"/>
      <c r="B31" s="14" t="s">
        <v>202</v>
      </c>
      <c r="C31" s="14">
        <v>8</v>
      </c>
      <c r="D31" s="14">
        <v>4</v>
      </c>
      <c r="E31" s="14">
        <v>12</v>
      </c>
      <c r="F31" s="14"/>
      <c r="G31" s="14">
        <v>3</v>
      </c>
      <c r="H31" s="14">
        <v>8</v>
      </c>
      <c r="I31" s="14">
        <v>11</v>
      </c>
      <c r="J31" s="15"/>
      <c r="K31" s="4">
        <f t="shared" si="1"/>
        <v>23</v>
      </c>
      <c r="L31" s="16"/>
      <c r="M31" s="69"/>
    </row>
    <row r="32" spans="1:13" ht="12" customHeight="1">
      <c r="A32" s="16"/>
      <c r="B32" s="14" t="s">
        <v>175</v>
      </c>
      <c r="C32" s="14">
        <v>1</v>
      </c>
      <c r="D32" s="14">
        <v>2</v>
      </c>
      <c r="E32" s="14">
        <v>3</v>
      </c>
      <c r="F32" s="14"/>
      <c r="G32" s="14">
        <v>6</v>
      </c>
      <c r="H32" s="14">
        <v>5</v>
      </c>
      <c r="I32" s="14">
        <v>11</v>
      </c>
      <c r="J32" s="15"/>
      <c r="K32" s="4">
        <f t="shared" si="1"/>
        <v>14</v>
      </c>
      <c r="L32" s="16"/>
      <c r="M32" s="69"/>
    </row>
    <row r="33" spans="1:13" ht="12" customHeight="1">
      <c r="A33" s="16"/>
      <c r="B33" s="14" t="s">
        <v>176</v>
      </c>
      <c r="C33" s="14">
        <v>2</v>
      </c>
      <c r="D33" s="14">
        <v>1</v>
      </c>
      <c r="E33" s="14">
        <v>3</v>
      </c>
      <c r="F33" s="14"/>
      <c r="G33" s="14">
        <v>17</v>
      </c>
      <c r="H33" s="14">
        <v>14</v>
      </c>
      <c r="I33" s="14">
        <v>31</v>
      </c>
      <c r="J33" s="15"/>
      <c r="K33" s="4">
        <f t="shared" si="1"/>
        <v>34</v>
      </c>
      <c r="L33" s="16"/>
      <c r="M33" s="69"/>
    </row>
    <row r="34" spans="1:13" ht="12" customHeight="1">
      <c r="A34" s="16"/>
      <c r="B34" s="14" t="s">
        <v>129</v>
      </c>
      <c r="C34" s="14">
        <v>7</v>
      </c>
      <c r="D34" s="14">
        <v>14</v>
      </c>
      <c r="E34" s="14">
        <v>21</v>
      </c>
      <c r="F34" s="14"/>
      <c r="G34" s="14">
        <v>9</v>
      </c>
      <c r="H34" s="14">
        <v>6</v>
      </c>
      <c r="I34" s="14">
        <v>15</v>
      </c>
      <c r="J34" s="15"/>
      <c r="K34" s="4">
        <f t="shared" si="1"/>
        <v>36</v>
      </c>
      <c r="L34" s="16"/>
      <c r="M34" s="69"/>
    </row>
    <row r="35" spans="1:13" ht="12" customHeight="1">
      <c r="A35" s="16"/>
      <c r="B35" s="14" t="s">
        <v>130</v>
      </c>
      <c r="C35" s="14">
        <v>3</v>
      </c>
      <c r="D35" s="14">
        <v>1</v>
      </c>
      <c r="E35" s="14">
        <v>4</v>
      </c>
      <c r="F35" s="14"/>
      <c r="G35" s="14">
        <v>2</v>
      </c>
      <c r="H35" s="14">
        <v>6</v>
      </c>
      <c r="I35" s="14">
        <v>8</v>
      </c>
      <c r="J35" s="15"/>
      <c r="K35" s="4">
        <f t="shared" si="1"/>
        <v>12</v>
      </c>
      <c r="L35" s="16"/>
      <c r="M35" s="69"/>
    </row>
    <row r="36" spans="1:13" ht="12" customHeight="1">
      <c r="A36" s="16"/>
      <c r="B36" s="14" t="s">
        <v>131</v>
      </c>
      <c r="C36" s="14">
        <v>24</v>
      </c>
      <c r="D36" s="14">
        <v>24</v>
      </c>
      <c r="E36" s="14">
        <v>48</v>
      </c>
      <c r="F36" s="14"/>
      <c r="G36" s="14">
        <v>18</v>
      </c>
      <c r="H36" s="14">
        <v>13</v>
      </c>
      <c r="I36" s="14">
        <v>31</v>
      </c>
      <c r="J36" s="15"/>
      <c r="K36" s="4">
        <f t="shared" si="1"/>
        <v>79</v>
      </c>
      <c r="L36" s="16"/>
      <c r="M36" s="69"/>
    </row>
    <row r="37" spans="1:13" ht="12" customHeight="1">
      <c r="A37" s="16"/>
      <c r="B37" s="14" t="s">
        <v>178</v>
      </c>
      <c r="C37" s="14">
        <v>0</v>
      </c>
      <c r="D37" s="14">
        <v>0</v>
      </c>
      <c r="E37" s="14">
        <v>0</v>
      </c>
      <c r="F37" s="14"/>
      <c r="G37" s="14">
        <v>1</v>
      </c>
      <c r="H37" s="14">
        <v>2</v>
      </c>
      <c r="I37" s="14">
        <v>3</v>
      </c>
      <c r="J37" s="15"/>
      <c r="K37" s="4">
        <f t="shared" si="1"/>
        <v>3</v>
      </c>
      <c r="L37" s="16"/>
      <c r="M37" s="69"/>
    </row>
    <row r="38" spans="1:12" ht="12" customHeight="1">
      <c r="A38" s="16"/>
      <c r="B38" s="14" t="s">
        <v>177</v>
      </c>
      <c r="C38" s="14">
        <v>2</v>
      </c>
      <c r="D38" s="14">
        <v>2</v>
      </c>
      <c r="E38" s="14">
        <v>4</v>
      </c>
      <c r="F38" s="14"/>
      <c r="G38" s="14">
        <v>2</v>
      </c>
      <c r="H38" s="14">
        <v>9</v>
      </c>
      <c r="I38" s="14">
        <v>11</v>
      </c>
      <c r="J38" s="15"/>
      <c r="K38" s="4">
        <f t="shared" si="1"/>
        <v>15</v>
      </c>
      <c r="L38" s="16"/>
    </row>
    <row r="39" spans="1:12" ht="12" customHeight="1">
      <c r="A39" s="16"/>
      <c r="B39" s="14" t="s">
        <v>132</v>
      </c>
      <c r="C39" s="14">
        <v>10</v>
      </c>
      <c r="D39" s="14">
        <v>12</v>
      </c>
      <c r="E39" s="14">
        <v>22</v>
      </c>
      <c r="F39" s="14"/>
      <c r="G39" s="14">
        <v>13</v>
      </c>
      <c r="H39" s="14">
        <v>15</v>
      </c>
      <c r="I39" s="14">
        <v>28</v>
      </c>
      <c r="J39" s="15"/>
      <c r="K39" s="4">
        <f t="shared" si="1"/>
        <v>50</v>
      </c>
      <c r="L39" s="16"/>
    </row>
    <row r="40" spans="1:12" ht="12" customHeight="1">
      <c r="A40" s="16"/>
      <c r="B40" s="14" t="s">
        <v>133</v>
      </c>
      <c r="C40" s="14">
        <v>0</v>
      </c>
      <c r="D40" s="14">
        <v>0</v>
      </c>
      <c r="E40" s="14">
        <v>0</v>
      </c>
      <c r="F40" s="14"/>
      <c r="G40" s="14">
        <v>3</v>
      </c>
      <c r="H40" s="14">
        <v>1</v>
      </c>
      <c r="I40" s="14">
        <v>4</v>
      </c>
      <c r="J40" s="15"/>
      <c r="K40" s="4">
        <f t="shared" si="1"/>
        <v>4</v>
      </c>
      <c r="L40" s="16"/>
    </row>
    <row r="41" spans="1:12" ht="12" customHeight="1">
      <c r="A41" s="16"/>
      <c r="B41" s="16"/>
      <c r="L41" s="16"/>
    </row>
    <row r="42" spans="1:12" ht="12" customHeight="1">
      <c r="A42" s="16" t="s">
        <v>134</v>
      </c>
      <c r="B42" s="16"/>
      <c r="C42" s="4">
        <f>SUM(C43)</f>
        <v>12</v>
      </c>
      <c r="D42" s="4">
        <f>SUM(D43)</f>
        <v>62</v>
      </c>
      <c r="E42" s="4">
        <f>SUM(E43)</f>
        <v>74</v>
      </c>
      <c r="G42" s="4">
        <f>SUM(G43)</f>
        <v>0</v>
      </c>
      <c r="H42" s="4">
        <f>SUM(H43)</f>
        <v>4</v>
      </c>
      <c r="I42" s="4">
        <f>SUM(I43)</f>
        <v>4</v>
      </c>
      <c r="K42" s="4">
        <f>SUM(E42,I42)</f>
        <v>78</v>
      </c>
      <c r="L42" s="16"/>
    </row>
    <row r="43" spans="1:12" ht="12" customHeight="1">
      <c r="A43" s="16"/>
      <c r="B43" s="16" t="s">
        <v>135</v>
      </c>
      <c r="C43" s="14">
        <v>12</v>
      </c>
      <c r="D43" s="14">
        <v>62</v>
      </c>
      <c r="E43" s="14">
        <v>74</v>
      </c>
      <c r="F43" s="14"/>
      <c r="G43" s="14">
        <v>0</v>
      </c>
      <c r="H43" s="14">
        <v>4</v>
      </c>
      <c r="I43" s="14">
        <v>4</v>
      </c>
      <c r="J43" s="15"/>
      <c r="K43" s="4">
        <f>SUM(E43,I43)</f>
        <v>78</v>
      </c>
      <c r="L43" s="16"/>
    </row>
    <row r="44" spans="1:12" ht="12" customHeight="1">
      <c r="A44" s="16"/>
      <c r="B44" s="16"/>
      <c r="C44" s="34"/>
      <c r="D44" s="34"/>
      <c r="E44" s="34"/>
      <c r="F44" s="34"/>
      <c r="G44" s="34"/>
      <c r="H44" s="34"/>
      <c r="I44" s="34"/>
      <c r="L44" s="16"/>
    </row>
    <row r="45" spans="1:12" ht="12" customHeight="1">
      <c r="A45" s="16" t="s">
        <v>169</v>
      </c>
      <c r="B45" s="16"/>
      <c r="C45" s="34">
        <f>SUM(C46)</f>
        <v>6</v>
      </c>
      <c r="D45" s="34">
        <f>SUM(D46)</f>
        <v>8</v>
      </c>
      <c r="E45" s="34">
        <f>SUM(E46)</f>
        <v>14</v>
      </c>
      <c r="F45" s="34"/>
      <c r="G45" s="34">
        <f>SUM(G46)</f>
        <v>0</v>
      </c>
      <c r="H45" s="34">
        <f>SUM(H46)</f>
        <v>1</v>
      </c>
      <c r="I45" s="34">
        <f>SUM(I46)</f>
        <v>1</v>
      </c>
      <c r="K45" s="34">
        <f>SUM(K46)</f>
        <v>15</v>
      </c>
      <c r="L45" s="16"/>
    </row>
    <row r="46" spans="1:12" ht="12" customHeight="1">
      <c r="A46" s="16"/>
      <c r="B46" s="16" t="s">
        <v>170</v>
      </c>
      <c r="C46" s="14">
        <v>6</v>
      </c>
      <c r="D46" s="14">
        <v>8</v>
      </c>
      <c r="E46" s="14">
        <v>14</v>
      </c>
      <c r="F46" s="14"/>
      <c r="G46" s="14">
        <v>0</v>
      </c>
      <c r="H46" s="14">
        <v>1</v>
      </c>
      <c r="I46" s="14">
        <v>1</v>
      </c>
      <c r="K46" s="4">
        <f>SUM(E46,I46)</f>
        <v>15</v>
      </c>
      <c r="L46" s="16"/>
    </row>
    <row r="47" spans="1:12" ht="12" customHeight="1">
      <c r="A47" s="16"/>
      <c r="B47" s="16"/>
      <c r="C47" s="34"/>
      <c r="D47" s="34"/>
      <c r="E47" s="34"/>
      <c r="F47" s="34"/>
      <c r="G47" s="34"/>
      <c r="H47" s="34"/>
      <c r="I47" s="34"/>
      <c r="L47" s="16"/>
    </row>
    <row r="48" spans="1:12" ht="12" customHeight="1">
      <c r="A48" s="16" t="s">
        <v>204</v>
      </c>
      <c r="B48" s="16"/>
      <c r="C48" s="34">
        <f>SUM(C49:C51)</f>
        <v>26</v>
      </c>
      <c r="D48" s="34">
        <f>SUM(D49:D51)</f>
        <v>6</v>
      </c>
      <c r="E48" s="34">
        <f>SUM(E49:E51)</f>
        <v>32</v>
      </c>
      <c r="F48" s="34"/>
      <c r="G48" s="34">
        <f>SUM(G49:G51)</f>
        <v>2</v>
      </c>
      <c r="H48" s="34">
        <f>SUM(H49:H51)</f>
        <v>0</v>
      </c>
      <c r="I48" s="34">
        <f>SUM(I49:I51)</f>
        <v>2</v>
      </c>
      <c r="K48" s="34">
        <f>SUM(K49:K51)</f>
        <v>34</v>
      </c>
      <c r="L48" s="16"/>
    </row>
    <row r="49" spans="1:12" ht="12" customHeight="1">
      <c r="A49" s="16"/>
      <c r="B49" s="69" t="s">
        <v>215</v>
      </c>
      <c r="C49" s="14">
        <v>11</v>
      </c>
      <c r="D49" s="14">
        <v>4</v>
      </c>
      <c r="E49" s="14">
        <v>15</v>
      </c>
      <c r="F49" s="14"/>
      <c r="G49" s="14">
        <v>0</v>
      </c>
      <c r="H49" s="14">
        <v>0</v>
      </c>
      <c r="I49" s="14">
        <v>0</v>
      </c>
      <c r="J49" s="70"/>
      <c r="K49" s="4">
        <f>SUM(E49,I49)</f>
        <v>15</v>
      </c>
      <c r="L49" s="16"/>
    </row>
    <row r="50" spans="1:12" ht="12" customHeight="1">
      <c r="A50" s="16"/>
      <c r="B50" s="69" t="s">
        <v>216</v>
      </c>
      <c r="C50" s="14">
        <v>15</v>
      </c>
      <c r="D50" s="14">
        <v>2</v>
      </c>
      <c r="E50" s="14">
        <v>17</v>
      </c>
      <c r="F50" s="14"/>
      <c r="G50" s="14">
        <v>0</v>
      </c>
      <c r="H50" s="14">
        <v>0</v>
      </c>
      <c r="I50" s="14">
        <v>0</v>
      </c>
      <c r="J50" s="70"/>
      <c r="K50" s="4">
        <f>SUM(E50,I50)</f>
        <v>17</v>
      </c>
      <c r="L50" s="16"/>
    </row>
    <row r="51" spans="1:12" ht="12" customHeight="1">
      <c r="A51" s="16"/>
      <c r="B51" s="69" t="s">
        <v>205</v>
      </c>
      <c r="C51" s="14">
        <v>0</v>
      </c>
      <c r="D51" s="14">
        <v>0</v>
      </c>
      <c r="E51" s="14">
        <v>0</v>
      </c>
      <c r="F51" s="14"/>
      <c r="G51" s="14">
        <v>2</v>
      </c>
      <c r="H51" s="14">
        <v>0</v>
      </c>
      <c r="I51" s="14">
        <v>2</v>
      </c>
      <c r="J51" s="70"/>
      <c r="K51" s="4">
        <f>SUM(E51,I51)</f>
        <v>2</v>
      </c>
      <c r="L51" s="16"/>
    </row>
    <row r="52" spans="1:12" ht="12" customHeight="1">
      <c r="A52" s="16"/>
      <c r="B52" s="16"/>
      <c r="C52" s="34"/>
      <c r="D52" s="34"/>
      <c r="E52" s="34"/>
      <c r="F52" s="34"/>
      <c r="G52" s="34"/>
      <c r="H52" s="34"/>
      <c r="I52" s="34"/>
      <c r="L52" s="16"/>
    </row>
    <row r="53" spans="1:12" ht="12" customHeight="1">
      <c r="A53" s="4" t="s">
        <v>136</v>
      </c>
      <c r="C53" s="4">
        <f>SUM(C54)</f>
        <v>1321</v>
      </c>
      <c r="D53" s="4">
        <f>SUM(D54)</f>
        <v>1037</v>
      </c>
      <c r="E53" s="4">
        <f>SUM(E54)</f>
        <v>2358</v>
      </c>
      <c r="G53" s="4">
        <f>SUM(G54)</f>
        <v>3102</v>
      </c>
      <c r="H53" s="4">
        <f>SUM(H54)</f>
        <v>2239</v>
      </c>
      <c r="I53" s="4">
        <f>SUM(I54)</f>
        <v>5341</v>
      </c>
      <c r="K53" s="4">
        <f>SUM(E53,I53)</f>
        <v>7699</v>
      </c>
      <c r="L53" s="16"/>
    </row>
    <row r="54" spans="1:12" ht="12" customHeight="1">
      <c r="A54" s="16"/>
      <c r="B54" s="16" t="s">
        <v>137</v>
      </c>
      <c r="C54" s="15">
        <v>1321</v>
      </c>
      <c r="D54" s="15">
        <v>1037</v>
      </c>
      <c r="E54" s="15">
        <v>2358</v>
      </c>
      <c r="F54" s="15"/>
      <c r="G54">
        <v>3102</v>
      </c>
      <c r="H54">
        <v>2239</v>
      </c>
      <c r="I54">
        <v>5341</v>
      </c>
      <c r="J54" s="15"/>
      <c r="K54" s="4">
        <f>SUM(E54,I54)</f>
        <v>7699</v>
      </c>
      <c r="L54" s="16"/>
    </row>
    <row r="55" spans="1:12" ht="12" customHeight="1">
      <c r="A55" s="16"/>
      <c r="B55" s="16"/>
      <c r="L55" s="16"/>
    </row>
    <row r="56" spans="1:12" ht="12" customHeight="1">
      <c r="A56" s="16" t="s">
        <v>229</v>
      </c>
      <c r="B56" s="16"/>
      <c r="C56" s="4">
        <f>SUM(C57:C59)</f>
        <v>24</v>
      </c>
      <c r="D56" s="4">
        <f>SUM(D57:D59)</f>
        <v>25</v>
      </c>
      <c r="E56" s="4">
        <f>SUM(E57:E59)</f>
        <v>49</v>
      </c>
      <c r="G56" s="4">
        <f>SUM(G57:G59)</f>
        <v>0</v>
      </c>
      <c r="H56" s="4">
        <f>SUM(H57:H59)</f>
        <v>0</v>
      </c>
      <c r="I56" s="4">
        <f>SUM(I57:I59)</f>
        <v>0</v>
      </c>
      <c r="K56" s="4">
        <f>SUM(K57:K59)</f>
        <v>49</v>
      </c>
      <c r="L56" s="16"/>
    </row>
    <row r="57" spans="1:12" ht="12" customHeight="1">
      <c r="A57" s="16"/>
      <c r="B57" s="69" t="s">
        <v>139</v>
      </c>
      <c r="C57" s="14">
        <v>2</v>
      </c>
      <c r="D57" s="14">
        <v>7</v>
      </c>
      <c r="E57" s="14">
        <v>9</v>
      </c>
      <c r="F57" s="14"/>
      <c r="G57" s="69">
        <v>0</v>
      </c>
      <c r="H57" s="69">
        <v>0</v>
      </c>
      <c r="I57" s="69">
        <v>0</v>
      </c>
      <c r="K57" s="4">
        <f>SUM(E57,I57)</f>
        <v>9</v>
      </c>
      <c r="L57" s="16"/>
    </row>
    <row r="58" spans="1:12" ht="12" customHeight="1">
      <c r="A58" s="16"/>
      <c r="B58" s="69" t="s">
        <v>138</v>
      </c>
      <c r="C58" s="69">
        <v>21</v>
      </c>
      <c r="D58" s="69">
        <v>16</v>
      </c>
      <c r="E58" s="69">
        <v>37</v>
      </c>
      <c r="F58" s="14"/>
      <c r="G58" s="69">
        <v>0</v>
      </c>
      <c r="H58" s="69">
        <v>0</v>
      </c>
      <c r="I58" s="69">
        <v>0</v>
      </c>
      <c r="K58" s="4">
        <f>SUM(E58,I58)</f>
        <v>37</v>
      </c>
      <c r="L58" s="16"/>
    </row>
    <row r="59" spans="1:12" ht="12" customHeight="1">
      <c r="A59" s="16"/>
      <c r="B59" s="69" t="s">
        <v>217</v>
      </c>
      <c r="C59" s="69">
        <v>1</v>
      </c>
      <c r="D59" s="69">
        <v>2</v>
      </c>
      <c r="E59" s="69">
        <v>3</v>
      </c>
      <c r="F59" s="14"/>
      <c r="G59" s="69">
        <v>0</v>
      </c>
      <c r="H59" s="69">
        <v>0</v>
      </c>
      <c r="I59" s="69">
        <v>0</v>
      </c>
      <c r="K59" s="4">
        <f>SUM(E59,I59)</f>
        <v>3</v>
      </c>
      <c r="L59" s="16"/>
    </row>
    <row r="60" spans="1:12" ht="12" customHeight="1">
      <c r="A60" s="16"/>
      <c r="B60" s="16"/>
      <c r="L60" s="16"/>
    </row>
    <row r="61" spans="1:12" ht="12" customHeight="1">
      <c r="A61" s="16"/>
      <c r="B61" s="16"/>
      <c r="L61" s="16"/>
    </row>
    <row r="62" spans="1:12" ht="12" customHeight="1">
      <c r="A62" s="16"/>
      <c r="B62" s="16"/>
      <c r="L62" s="16"/>
    </row>
    <row r="63" spans="1:12" ht="12" customHeight="1">
      <c r="A63" s="4" t="s">
        <v>140</v>
      </c>
      <c r="C63" s="4">
        <f>SUM(C64:C64)</f>
        <v>44</v>
      </c>
      <c r="D63" s="4">
        <f>SUM(D64:D64)</f>
        <v>82</v>
      </c>
      <c r="E63" s="4">
        <f>SUM(E64:E64)</f>
        <v>126</v>
      </c>
      <c r="G63" s="4">
        <f>SUM(G64:G64)</f>
        <v>7</v>
      </c>
      <c r="H63" s="4">
        <f>SUM(H64:H64)</f>
        <v>27</v>
      </c>
      <c r="I63" s="4">
        <f>SUM(I64:I64)</f>
        <v>34</v>
      </c>
      <c r="K63" s="4">
        <f>SUM(K64:K64)</f>
        <v>160</v>
      </c>
      <c r="L63" s="16"/>
    </row>
    <row r="64" spans="1:12" ht="12" customHeight="1">
      <c r="A64" s="16"/>
      <c r="B64" s="61" t="s">
        <v>141</v>
      </c>
      <c r="C64" s="69">
        <v>44</v>
      </c>
      <c r="D64" s="69">
        <v>82</v>
      </c>
      <c r="E64" s="69">
        <v>126</v>
      </c>
      <c r="F64" s="14"/>
      <c r="G64" s="69">
        <v>7</v>
      </c>
      <c r="H64" s="69">
        <v>27</v>
      </c>
      <c r="I64" s="69">
        <v>34</v>
      </c>
      <c r="J64" s="15"/>
      <c r="K64" s="4">
        <f>SUM(E64,I64)</f>
        <v>160</v>
      </c>
      <c r="L64" s="16"/>
    </row>
    <row r="65" spans="1:12" ht="12" customHeight="1">
      <c r="A65" s="16"/>
      <c r="B65" s="16"/>
      <c r="C65" s="14"/>
      <c r="D65" s="14"/>
      <c r="E65" s="14"/>
      <c r="F65" s="14"/>
      <c r="G65" s="14"/>
      <c r="H65" s="14"/>
      <c r="I65" s="14"/>
      <c r="J65" s="15"/>
      <c r="K65" s="15"/>
      <c r="L65" s="16"/>
    </row>
    <row r="66" spans="1:11" ht="12" customHeight="1">
      <c r="A66" s="4" t="s">
        <v>142</v>
      </c>
      <c r="C66" s="4">
        <f>SUM(C67:C67)</f>
        <v>4</v>
      </c>
      <c r="D66" s="4">
        <f>SUM(D67:D67)</f>
        <v>8</v>
      </c>
      <c r="E66" s="4">
        <f>SUM(E67:E67)</f>
        <v>12</v>
      </c>
      <c r="G66" s="4">
        <f>SUM(G67:G67)</f>
        <v>4</v>
      </c>
      <c r="H66" s="4">
        <f>SUM(H67:H67)</f>
        <v>7</v>
      </c>
      <c r="I66" s="4">
        <f>SUM(I67:I67)</f>
        <v>11</v>
      </c>
      <c r="K66" s="4">
        <f>SUM(E66,I66)</f>
        <v>23</v>
      </c>
    </row>
    <row r="67" spans="1:12" ht="12" customHeight="1">
      <c r="A67" s="16"/>
      <c r="B67" s="14" t="s">
        <v>143</v>
      </c>
      <c r="C67" s="69">
        <v>4</v>
      </c>
      <c r="D67" s="69">
        <v>8</v>
      </c>
      <c r="E67" s="69">
        <v>12</v>
      </c>
      <c r="F67" s="14"/>
      <c r="G67" s="69">
        <v>4</v>
      </c>
      <c r="H67" s="69">
        <v>7</v>
      </c>
      <c r="I67" s="69">
        <v>11</v>
      </c>
      <c r="J67" s="15"/>
      <c r="K67" s="4">
        <f>SUM(E67,I67)</f>
        <v>23</v>
      </c>
      <c r="L67" s="16"/>
    </row>
    <row r="68" spans="1:12" ht="12" customHeight="1">
      <c r="A68" s="16"/>
      <c r="B68" s="16"/>
      <c r="L68" s="16"/>
    </row>
    <row r="69" spans="1:12" ht="12" customHeight="1">
      <c r="A69" s="4" t="s">
        <v>144</v>
      </c>
      <c r="C69" s="4">
        <f>SUM(C70:C72)</f>
        <v>9</v>
      </c>
      <c r="D69" s="4">
        <f>SUM(D70:D72)</f>
        <v>27</v>
      </c>
      <c r="E69" s="4">
        <f>SUM(E70:E72)</f>
        <v>36</v>
      </c>
      <c r="G69" s="4">
        <f>SUM(G70:G72)</f>
        <v>1</v>
      </c>
      <c r="H69" s="4">
        <f>SUM(H70:H72)</f>
        <v>12</v>
      </c>
      <c r="I69" s="4">
        <f>SUM(I70:I72)</f>
        <v>13</v>
      </c>
      <c r="K69" s="4">
        <f>SUM(K70:K72)</f>
        <v>49</v>
      </c>
      <c r="L69" s="16"/>
    </row>
    <row r="70" spans="1:12" ht="12" customHeight="1">
      <c r="A70" s="16"/>
      <c r="B70" s="62" t="s">
        <v>173</v>
      </c>
      <c r="C70" s="69">
        <v>1</v>
      </c>
      <c r="D70" s="69">
        <v>1</v>
      </c>
      <c r="E70" s="69">
        <v>2</v>
      </c>
      <c r="F70" s="14"/>
      <c r="G70" s="69">
        <v>1</v>
      </c>
      <c r="H70" s="69">
        <v>3</v>
      </c>
      <c r="I70" s="69">
        <v>4</v>
      </c>
      <c r="J70" s="15"/>
      <c r="K70" s="4">
        <f>SUM(E70,I70)</f>
        <v>6</v>
      </c>
      <c r="L70" s="16"/>
    </row>
    <row r="71" spans="1:12" ht="12" customHeight="1">
      <c r="A71" s="16"/>
      <c r="B71" s="62" t="s">
        <v>171</v>
      </c>
      <c r="C71" s="69">
        <v>5</v>
      </c>
      <c r="D71" s="69">
        <v>10</v>
      </c>
      <c r="E71" s="69">
        <v>15</v>
      </c>
      <c r="F71" s="14"/>
      <c r="G71" s="69">
        <v>0</v>
      </c>
      <c r="H71" s="69">
        <v>4</v>
      </c>
      <c r="I71" s="69">
        <v>4</v>
      </c>
      <c r="J71" s="15"/>
      <c r="K71" s="4">
        <f>SUM(E71,I71)</f>
        <v>19</v>
      </c>
      <c r="L71" s="16"/>
    </row>
    <row r="72" spans="1:12" ht="12" customHeight="1">
      <c r="A72" s="16"/>
      <c r="B72" s="62" t="s">
        <v>172</v>
      </c>
      <c r="C72" s="69">
        <v>3</v>
      </c>
      <c r="D72" s="69">
        <v>16</v>
      </c>
      <c r="E72" s="69">
        <v>19</v>
      </c>
      <c r="F72" s="14"/>
      <c r="G72" s="69">
        <v>0</v>
      </c>
      <c r="H72" s="69">
        <v>5</v>
      </c>
      <c r="I72" s="69">
        <v>5</v>
      </c>
      <c r="J72" s="15"/>
      <c r="K72" s="4">
        <f>SUM(E72,I72)</f>
        <v>24</v>
      </c>
      <c r="L72" s="16"/>
    </row>
    <row r="73" spans="1:12" ht="12" customHeight="1">
      <c r="A73" s="16"/>
      <c r="B73" s="16"/>
      <c r="L73" s="16"/>
    </row>
    <row r="74" spans="1:12" ht="12" customHeight="1">
      <c r="A74" s="11" t="s">
        <v>211</v>
      </c>
      <c r="C74" s="4">
        <f>SUM(C75:C78)</f>
        <v>46</v>
      </c>
      <c r="D74" s="4">
        <f>SUM(D75:D78)</f>
        <v>23</v>
      </c>
      <c r="E74" s="4">
        <f>SUM(E75:E78)</f>
        <v>69</v>
      </c>
      <c r="G74" s="4">
        <f>SUM(G75:G78)</f>
        <v>1</v>
      </c>
      <c r="H74" s="4">
        <f>SUM(H75:H78)</f>
        <v>1</v>
      </c>
      <c r="I74" s="4">
        <f>SUM(I75:I78)</f>
        <v>2</v>
      </c>
      <c r="K74" s="4">
        <f>SUM(E74,I74)</f>
        <v>71</v>
      </c>
      <c r="L74" s="16"/>
    </row>
    <row r="75" spans="1:12" ht="12" customHeight="1">
      <c r="A75" s="16"/>
      <c r="B75" s="14" t="s">
        <v>145</v>
      </c>
      <c r="C75" s="69">
        <v>10</v>
      </c>
      <c r="D75" s="69">
        <v>9</v>
      </c>
      <c r="E75" s="69">
        <v>19</v>
      </c>
      <c r="F75" s="14"/>
      <c r="G75" s="69">
        <v>1</v>
      </c>
      <c r="H75" s="69">
        <v>1</v>
      </c>
      <c r="I75" s="69">
        <v>2</v>
      </c>
      <c r="K75" s="4">
        <f>SUM(E75,I75)</f>
        <v>21</v>
      </c>
      <c r="L75" s="16"/>
    </row>
    <row r="76" spans="1:12" ht="12" customHeight="1">
      <c r="A76" s="16"/>
      <c r="B76" s="14" t="s">
        <v>146</v>
      </c>
      <c r="C76" s="69">
        <v>17</v>
      </c>
      <c r="D76" s="69">
        <v>6</v>
      </c>
      <c r="E76" s="69">
        <v>23</v>
      </c>
      <c r="F76" s="14"/>
      <c r="G76" s="69">
        <v>0</v>
      </c>
      <c r="H76" s="69">
        <v>0</v>
      </c>
      <c r="I76" s="69">
        <v>0</v>
      </c>
      <c r="K76" s="4">
        <f>SUM(E76,I76)</f>
        <v>23</v>
      </c>
      <c r="L76" s="16"/>
    </row>
    <row r="77" spans="1:12" ht="12" customHeight="1">
      <c r="A77" s="16"/>
      <c r="B77" s="14" t="s">
        <v>147</v>
      </c>
      <c r="C77" s="69">
        <v>9</v>
      </c>
      <c r="D77" s="69">
        <v>2</v>
      </c>
      <c r="E77" s="69">
        <v>11</v>
      </c>
      <c r="F77" s="14"/>
      <c r="G77" s="69">
        <v>0</v>
      </c>
      <c r="H77" s="69">
        <v>0</v>
      </c>
      <c r="I77" s="69">
        <v>0</v>
      </c>
      <c r="K77" s="4">
        <f>SUM(E77,I77)</f>
        <v>11</v>
      </c>
      <c r="L77" s="16"/>
    </row>
    <row r="78" spans="1:11" ht="12" customHeight="1">
      <c r="A78" s="16"/>
      <c r="B78" s="14" t="s">
        <v>148</v>
      </c>
      <c r="C78" s="69">
        <v>10</v>
      </c>
      <c r="D78" s="69">
        <v>6</v>
      </c>
      <c r="E78" s="69">
        <v>16</v>
      </c>
      <c r="F78" s="14"/>
      <c r="G78" s="69">
        <v>0</v>
      </c>
      <c r="H78" s="69">
        <v>0</v>
      </c>
      <c r="I78" s="69">
        <v>0</v>
      </c>
      <c r="K78" s="4">
        <f>SUM(E78,I78)</f>
        <v>16</v>
      </c>
    </row>
    <row r="79" spans="1:12" ht="12" customHeight="1">
      <c r="A79" s="16"/>
      <c r="B79" s="16"/>
      <c r="L79" s="16"/>
    </row>
    <row r="80" spans="1:12" ht="12" customHeight="1">
      <c r="A80" s="17" t="s">
        <v>228</v>
      </c>
      <c r="C80" s="4">
        <f>+C81</f>
        <v>7</v>
      </c>
      <c r="D80" s="4">
        <f>+D81</f>
        <v>2</v>
      </c>
      <c r="E80" s="4">
        <f>+E81</f>
        <v>9</v>
      </c>
      <c r="G80" s="4">
        <f>+G81</f>
        <v>0</v>
      </c>
      <c r="H80" s="4">
        <f>+H81</f>
        <v>0</v>
      </c>
      <c r="I80" s="4">
        <f>+I81</f>
        <v>0</v>
      </c>
      <c r="K80" s="4">
        <f>+K81</f>
        <v>9</v>
      </c>
      <c r="L80" s="16"/>
    </row>
    <row r="81" spans="1:12" ht="12" customHeight="1">
      <c r="A81" s="16"/>
      <c r="B81" s="35" t="s">
        <v>149</v>
      </c>
      <c r="C81" s="69">
        <v>7</v>
      </c>
      <c r="D81" s="69">
        <v>2</v>
      </c>
      <c r="E81" s="69">
        <v>9</v>
      </c>
      <c r="F81" s="14"/>
      <c r="G81" s="69">
        <v>0</v>
      </c>
      <c r="H81" s="69">
        <v>0</v>
      </c>
      <c r="I81" s="69">
        <v>0</v>
      </c>
      <c r="J81" s="15"/>
      <c r="K81" s="4">
        <f>SUM(E81,I81)</f>
        <v>9</v>
      </c>
      <c r="L81" s="16"/>
    </row>
    <row r="82" spans="1:12" ht="12" customHeight="1">
      <c r="A82" s="13"/>
      <c r="B82" s="13"/>
      <c r="L82" s="13"/>
    </row>
    <row r="83" spans="1:12" ht="12" customHeight="1">
      <c r="A83" s="69" t="s">
        <v>218</v>
      </c>
      <c r="B83" s="35"/>
      <c r="C83" s="14">
        <f>SUM(C84)</f>
        <v>9</v>
      </c>
      <c r="D83" s="14">
        <f>SUM(D84)</f>
        <v>4</v>
      </c>
      <c r="E83" s="14">
        <f>SUM(E84)</f>
        <v>13</v>
      </c>
      <c r="F83" s="14"/>
      <c r="G83" s="14">
        <f>SUM(G84)</f>
        <v>0</v>
      </c>
      <c r="H83" s="14">
        <f>SUM(H84)</f>
        <v>0</v>
      </c>
      <c r="I83" s="14">
        <f>SUM(I84)</f>
        <v>0</v>
      </c>
      <c r="J83" s="15"/>
      <c r="K83" s="14">
        <f>SUM(K84)</f>
        <v>13</v>
      </c>
      <c r="L83" s="13"/>
    </row>
    <row r="84" spans="1:12" ht="12" customHeight="1">
      <c r="A84" s="16"/>
      <c r="B84" s="69" t="s">
        <v>219</v>
      </c>
      <c r="C84" s="69">
        <v>9</v>
      </c>
      <c r="D84" s="69">
        <v>4</v>
      </c>
      <c r="E84" s="69">
        <v>13</v>
      </c>
      <c r="F84" s="14"/>
      <c r="G84" s="69">
        <v>0</v>
      </c>
      <c r="H84" s="69">
        <v>0</v>
      </c>
      <c r="I84" s="69">
        <v>0</v>
      </c>
      <c r="J84" s="15"/>
      <c r="K84" s="4">
        <f>SUM(E84,I84)</f>
        <v>13</v>
      </c>
      <c r="L84" s="13"/>
    </row>
    <row r="85" spans="1:12" ht="12" customHeight="1">
      <c r="A85" s="16"/>
      <c r="B85" s="69"/>
      <c r="C85" s="69"/>
      <c r="D85" s="69"/>
      <c r="E85" s="69"/>
      <c r="F85" s="14"/>
      <c r="G85" s="69"/>
      <c r="H85" s="69"/>
      <c r="I85" s="69"/>
      <c r="J85" s="15"/>
      <c r="L85" s="13"/>
    </row>
    <row r="86" spans="1:12" ht="12" customHeight="1">
      <c r="A86" s="11" t="s">
        <v>150</v>
      </c>
      <c r="C86" s="4">
        <f>SUM(C87:C88)</f>
        <v>13</v>
      </c>
      <c r="D86" s="4">
        <f>SUM(D87:D88)</f>
        <v>31</v>
      </c>
      <c r="E86" s="4">
        <f>SUM(E87:E88)</f>
        <v>44</v>
      </c>
      <c r="G86" s="4">
        <f>SUM(G87:G88)</f>
        <v>14</v>
      </c>
      <c r="H86" s="4">
        <f>SUM(H87:H88)</f>
        <v>17</v>
      </c>
      <c r="I86" s="4">
        <f>SUM(I87:I88)</f>
        <v>31</v>
      </c>
      <c r="K86" s="4">
        <f>SUM(K87:K88)</f>
        <v>75</v>
      </c>
      <c r="L86" s="16"/>
    </row>
    <row r="87" spans="1:12" ht="12" customHeight="1">
      <c r="A87" s="16"/>
      <c r="B87" s="35" t="s">
        <v>151</v>
      </c>
      <c r="C87" s="69">
        <v>4</v>
      </c>
      <c r="D87" s="69">
        <v>8</v>
      </c>
      <c r="E87" s="69">
        <v>12</v>
      </c>
      <c r="F87" s="14"/>
      <c r="G87" s="69">
        <v>5</v>
      </c>
      <c r="H87" s="69">
        <v>7</v>
      </c>
      <c r="I87" s="69">
        <v>12</v>
      </c>
      <c r="J87" s="15"/>
      <c r="K87" s="4">
        <f>SUM(E87,I87)</f>
        <v>24</v>
      </c>
      <c r="L87" s="13"/>
    </row>
    <row r="88" spans="1:12" ht="12" customHeight="1">
      <c r="A88" s="16"/>
      <c r="B88" s="35" t="s">
        <v>152</v>
      </c>
      <c r="C88" s="69">
        <v>9</v>
      </c>
      <c r="D88" s="69">
        <v>23</v>
      </c>
      <c r="E88" s="69">
        <v>32</v>
      </c>
      <c r="F88" s="14"/>
      <c r="G88" s="69">
        <v>9</v>
      </c>
      <c r="H88" s="69">
        <v>10</v>
      </c>
      <c r="I88" s="69">
        <v>19</v>
      </c>
      <c r="J88" s="15"/>
      <c r="K88" s="4">
        <f>SUM(E88,I88)</f>
        <v>51</v>
      </c>
      <c r="L88" s="13"/>
    </row>
    <row r="89" spans="1:12" ht="12" customHeight="1">
      <c r="A89" s="16"/>
      <c r="B89" s="35"/>
      <c r="C89" s="14"/>
      <c r="D89" s="14"/>
      <c r="E89" s="14"/>
      <c r="F89" s="14"/>
      <c r="G89" s="14"/>
      <c r="H89" s="14"/>
      <c r="I89" s="14"/>
      <c r="J89" s="15"/>
      <c r="L89" s="13"/>
    </row>
    <row r="90" spans="1:12" ht="12" customHeight="1">
      <c r="A90" s="17" t="s">
        <v>153</v>
      </c>
      <c r="C90" s="4">
        <f>SUM(C91:C95)</f>
        <v>20</v>
      </c>
      <c r="D90" s="4">
        <f>SUM(D91:D95)</f>
        <v>34</v>
      </c>
      <c r="E90" s="4">
        <f>SUM(E91:E95)</f>
        <v>54</v>
      </c>
      <c r="G90" s="4">
        <f>SUM(G91:G95)</f>
        <v>14</v>
      </c>
      <c r="H90" s="4">
        <f>SUM(H91:H95)</f>
        <v>47</v>
      </c>
      <c r="I90" s="4">
        <f>SUM(I91:I95)</f>
        <v>61</v>
      </c>
      <c r="K90" s="4">
        <f aca="true" t="shared" si="2" ref="K90:K98">SUM(E90,I90)</f>
        <v>115</v>
      </c>
      <c r="L90" s="16"/>
    </row>
    <row r="91" spans="1:12" ht="12" customHeight="1">
      <c r="A91" s="16"/>
      <c r="B91" s="14" t="s">
        <v>154</v>
      </c>
      <c r="C91" s="69">
        <v>1</v>
      </c>
      <c r="D91" s="69">
        <v>5</v>
      </c>
      <c r="E91" s="69">
        <v>6</v>
      </c>
      <c r="F91" s="14"/>
      <c r="G91" s="69">
        <v>0</v>
      </c>
      <c r="H91" s="69">
        <v>1</v>
      </c>
      <c r="I91" s="69">
        <v>1</v>
      </c>
      <c r="J91" s="15"/>
      <c r="K91" s="4">
        <f t="shared" si="2"/>
        <v>7</v>
      </c>
      <c r="L91" s="16"/>
    </row>
    <row r="92" spans="1:12" ht="12" customHeight="1">
      <c r="A92" s="16"/>
      <c r="B92" s="14" t="s">
        <v>206</v>
      </c>
      <c r="C92" s="69">
        <v>3</v>
      </c>
      <c r="D92" s="69">
        <v>11</v>
      </c>
      <c r="E92" s="69">
        <v>14</v>
      </c>
      <c r="F92" s="14"/>
      <c r="G92" s="69">
        <v>5</v>
      </c>
      <c r="H92" s="69">
        <v>19</v>
      </c>
      <c r="I92" s="69">
        <v>24</v>
      </c>
      <c r="J92" s="15"/>
      <c r="K92" s="4">
        <f t="shared" si="2"/>
        <v>38</v>
      </c>
      <c r="L92" s="16"/>
    </row>
    <row r="93" spans="1:12" ht="12" customHeight="1">
      <c r="A93" s="16"/>
      <c r="B93" s="14" t="s">
        <v>155</v>
      </c>
      <c r="C93" s="14">
        <v>5</v>
      </c>
      <c r="D93" s="14">
        <v>1</v>
      </c>
      <c r="E93" s="14">
        <v>6</v>
      </c>
      <c r="F93" s="14"/>
      <c r="G93" s="14">
        <v>5</v>
      </c>
      <c r="H93" s="14">
        <v>9</v>
      </c>
      <c r="I93" s="14">
        <v>14</v>
      </c>
      <c r="J93" s="15"/>
      <c r="K93" s="4">
        <f t="shared" si="2"/>
        <v>20</v>
      </c>
      <c r="L93" s="16"/>
    </row>
    <row r="94" spans="1:12" ht="12" customHeight="1">
      <c r="A94" s="16"/>
      <c r="B94" s="14" t="s">
        <v>156</v>
      </c>
      <c r="C94" s="69">
        <v>3</v>
      </c>
      <c r="D94" s="69">
        <v>2</v>
      </c>
      <c r="E94" s="69">
        <v>5</v>
      </c>
      <c r="F94" s="14"/>
      <c r="G94" s="69">
        <v>0</v>
      </c>
      <c r="H94" s="69">
        <v>0</v>
      </c>
      <c r="I94" s="69">
        <v>0</v>
      </c>
      <c r="J94" s="15"/>
      <c r="K94" s="4">
        <f t="shared" si="2"/>
        <v>5</v>
      </c>
      <c r="L94" s="16"/>
    </row>
    <row r="95" spans="1:12" ht="12" customHeight="1">
      <c r="A95" s="16"/>
      <c r="B95" s="14" t="s">
        <v>157</v>
      </c>
      <c r="C95" s="69">
        <v>8</v>
      </c>
      <c r="D95" s="69">
        <v>15</v>
      </c>
      <c r="E95" s="69">
        <v>23</v>
      </c>
      <c r="F95" s="14"/>
      <c r="G95" s="69">
        <v>4</v>
      </c>
      <c r="H95" s="69">
        <v>18</v>
      </c>
      <c r="I95" s="69">
        <v>22</v>
      </c>
      <c r="J95" s="15"/>
      <c r="K95" s="4">
        <f t="shared" si="2"/>
        <v>45</v>
      </c>
      <c r="L95" s="16"/>
    </row>
    <row r="96" spans="1:12" ht="12" customHeight="1">
      <c r="A96" s="16"/>
      <c r="B96" s="14"/>
      <c r="C96" s="15"/>
      <c r="D96" s="15"/>
      <c r="E96" s="15"/>
      <c r="F96" s="15"/>
      <c r="G96" s="15"/>
      <c r="H96" s="15"/>
      <c r="I96" s="15"/>
      <c r="J96" s="15"/>
      <c r="L96" s="16"/>
    </row>
    <row r="97" spans="1:12" ht="12" customHeight="1">
      <c r="A97" s="16" t="s">
        <v>158</v>
      </c>
      <c r="B97" s="14"/>
      <c r="C97" s="15">
        <f>SUM(C98)</f>
        <v>12</v>
      </c>
      <c r="D97" s="15">
        <f>SUM(D98)</f>
        <v>22</v>
      </c>
      <c r="E97" s="15">
        <f>SUM(E98)</f>
        <v>34</v>
      </c>
      <c r="F97" s="15"/>
      <c r="G97" s="15">
        <f>SUM(G98)</f>
        <v>4</v>
      </c>
      <c r="H97" s="15">
        <f>SUM(H98)</f>
        <v>1</v>
      </c>
      <c r="I97" s="15">
        <f>SUM(I98)</f>
        <v>5</v>
      </c>
      <c r="J97" s="15"/>
      <c r="K97" s="4">
        <f t="shared" si="2"/>
        <v>39</v>
      </c>
      <c r="L97" s="16"/>
    </row>
    <row r="98" spans="1:12" ht="12" customHeight="1">
      <c r="A98" s="16"/>
      <c r="B98" s="14" t="s">
        <v>159</v>
      </c>
      <c r="C98" s="69">
        <v>12</v>
      </c>
      <c r="D98" s="69">
        <v>22</v>
      </c>
      <c r="E98" s="69">
        <v>34</v>
      </c>
      <c r="F98" s="14"/>
      <c r="G98">
        <v>4</v>
      </c>
      <c r="H98">
        <v>1</v>
      </c>
      <c r="I98">
        <v>5</v>
      </c>
      <c r="J98" s="15"/>
      <c r="K98" s="4">
        <f t="shared" si="2"/>
        <v>39</v>
      </c>
      <c r="L98" s="16"/>
    </row>
    <row r="99" ht="12" customHeight="1">
      <c r="B99" s="12"/>
    </row>
    <row r="100" spans="1:12" s="13" customFormat="1" ht="9" customHeight="1">
      <c r="A100" s="7"/>
      <c r="B100" s="4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s="22" customFormat="1" ht="12.75" customHeight="1">
      <c r="A101" s="57" t="s">
        <v>6</v>
      </c>
      <c r="B101" s="58"/>
      <c r="C101" s="59">
        <f>SUM(C11:C98)/2</f>
        <v>1787</v>
      </c>
      <c r="D101" s="59">
        <f aca="true" t="shared" si="3" ref="D101:K101">SUM(D11:D98)/2</f>
        <v>1618</v>
      </c>
      <c r="E101" s="59">
        <f t="shared" si="3"/>
        <v>3405</v>
      </c>
      <c r="F101" s="60"/>
      <c r="G101" s="59">
        <f t="shared" si="3"/>
        <v>3436</v>
      </c>
      <c r="H101" s="59">
        <f t="shared" si="3"/>
        <v>2659</v>
      </c>
      <c r="I101" s="59">
        <f t="shared" si="3"/>
        <v>6095</v>
      </c>
      <c r="J101" s="60"/>
      <c r="K101" s="59">
        <f t="shared" si="3"/>
        <v>9500</v>
      </c>
      <c r="L101" s="60"/>
    </row>
    <row r="102" spans="1:12" ht="9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ht="12" customHeight="1"/>
    <row r="104" ht="12.75">
      <c r="A104" s="67" t="s">
        <v>227</v>
      </c>
    </row>
    <row r="106" ht="12" customHeight="1">
      <c r="A106" s="19" t="s">
        <v>7</v>
      </c>
    </row>
    <row r="109" spans="3:9" ht="12.75">
      <c r="C109" s="14"/>
      <c r="D109" s="14"/>
      <c r="E109" s="14"/>
      <c r="F109" s="14"/>
      <c r="G109" s="14"/>
      <c r="H109" s="14"/>
      <c r="I109" s="14"/>
    </row>
  </sheetData>
  <mergeCells count="1">
    <mergeCell ref="A1:K1"/>
  </mergeCells>
  <printOptions horizontalCentered="1"/>
  <pageMargins left="0.3937007874015748" right="0.3937007874015748" top="0.3937007874015748" bottom="0.1968503937007874" header="0.1968503937007874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oem</cp:lastModifiedBy>
  <cp:lastPrinted>2005-10-26T19:31:27Z</cp:lastPrinted>
  <dcterms:created xsi:type="dcterms:W3CDTF">2002-06-24T20:37:29Z</dcterms:created>
  <dcterms:modified xsi:type="dcterms:W3CDTF">2006-01-13T23:57:02Z</dcterms:modified>
  <cp:category/>
  <cp:version/>
  <cp:contentType/>
  <cp:contentStatus/>
</cp:coreProperties>
</file>