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tabRatio="601" activeTab="0"/>
  </bookViews>
  <sheets>
    <sheet name="resumen" sheetId="1" r:id="rId1"/>
    <sheet name="alu_carr" sheetId="2" r:id="rId2"/>
    <sheet name="p_a_zg(INTERNET)" sheetId="3" r:id="rId3"/>
  </sheets>
  <definedNames/>
  <calcPr fullCalcOnLoad="1"/>
</workbook>
</file>

<file path=xl/sharedStrings.xml><?xml version="1.0" encoding="utf-8"?>
<sst xmlns="http://schemas.openxmlformats.org/spreadsheetml/2006/main" count="97" uniqueCount="64">
  <si>
    <t>SISTEMA INCORPORADO</t>
  </si>
  <si>
    <t>Plan ENP</t>
  </si>
  <si>
    <t>Plan CCH</t>
  </si>
  <si>
    <t>Administración (Cuautitlán)</t>
  </si>
  <si>
    <t>Arquitectura</t>
  </si>
  <si>
    <t>Arquitectura (Acatlán)</t>
  </si>
  <si>
    <t>Cirujano Dentista</t>
  </si>
  <si>
    <t>Contaduría (Cuautitlán)</t>
  </si>
  <si>
    <t>Derecho</t>
  </si>
  <si>
    <t>Derecho (Acatlán)</t>
  </si>
  <si>
    <t>Diseño Gráfico</t>
  </si>
  <si>
    <t>Economía</t>
  </si>
  <si>
    <t>Historia</t>
  </si>
  <si>
    <t>Informática</t>
  </si>
  <si>
    <t>Ingeniería Civil</t>
  </si>
  <si>
    <t>Ingeniería en Computación</t>
  </si>
  <si>
    <t>Ingeniería Industrial</t>
  </si>
  <si>
    <t>Médico Cirujano</t>
  </si>
  <si>
    <t>Pedagogía</t>
  </si>
  <si>
    <t>Pedagogía (Acatlán)</t>
  </si>
  <si>
    <t>Psicología</t>
  </si>
  <si>
    <t>Química Farmacéutica Biológica</t>
  </si>
  <si>
    <t>Relaciones Internacionales</t>
  </si>
  <si>
    <t>Trabajo Social</t>
  </si>
  <si>
    <t>T O T A L</t>
  </si>
  <si>
    <t>Instituciones</t>
  </si>
  <si>
    <t>Profesores</t>
  </si>
  <si>
    <t>Alumnos</t>
  </si>
  <si>
    <t>Licenciatura</t>
  </si>
  <si>
    <t xml:space="preserve">   Plan ENP</t>
  </si>
  <si>
    <t xml:space="preserve">   Plan CCH</t>
  </si>
  <si>
    <t>FUENTE: Dirección General de Incorporación y Revalidación de Estudios, UNAM.</t>
  </si>
  <si>
    <t>Metropolitana</t>
  </si>
  <si>
    <t>Foránea</t>
  </si>
  <si>
    <t>Total</t>
  </si>
  <si>
    <t>Hombres</t>
  </si>
  <si>
    <t>Mujeres</t>
  </si>
  <si>
    <t>Primer Ingreso</t>
  </si>
  <si>
    <t>Reingreso</t>
  </si>
  <si>
    <t>Población</t>
  </si>
  <si>
    <t>LICENCIATURA</t>
  </si>
  <si>
    <t>BACHILLERATO</t>
  </si>
  <si>
    <t>Bachillerato</t>
  </si>
  <si>
    <t>Ingeniería en Telecomunicaciones</t>
  </si>
  <si>
    <r>
      <t>Administración</t>
    </r>
    <r>
      <rPr>
        <vertAlign val="superscript"/>
        <sz val="10"/>
        <rFont val="Arial"/>
        <family val="2"/>
      </rPr>
      <t>a</t>
    </r>
  </si>
  <si>
    <r>
      <t>Contaduría</t>
    </r>
    <r>
      <rPr>
        <vertAlign val="superscript"/>
        <sz val="10"/>
        <rFont val="Arial"/>
        <family val="2"/>
      </rPr>
      <t>a</t>
    </r>
  </si>
  <si>
    <t>Sedes</t>
  </si>
  <si>
    <t>incorporados</t>
  </si>
  <si>
    <t>Nivel</t>
  </si>
  <si>
    <t>Nivel / Carrera</t>
  </si>
  <si>
    <t>Planes de  estudio</t>
  </si>
  <si>
    <r>
      <t>a</t>
    </r>
    <r>
      <rPr>
        <sz val="8"/>
        <rFont val="Arial"/>
        <family val="2"/>
      </rPr>
      <t xml:space="preserve">  Incluye el Sistema de Universidad Abierta.</t>
    </r>
  </si>
  <si>
    <t>Derecho (Aragón)</t>
  </si>
  <si>
    <r>
      <t>Enfermería y Obstetricia</t>
    </r>
    <r>
      <rPr>
        <vertAlign val="superscript"/>
        <sz val="10"/>
        <rFont val="Arial"/>
        <family val="2"/>
      </rPr>
      <t>a</t>
    </r>
  </si>
  <si>
    <t>Ciencias de la Comunicación y Periodismo</t>
  </si>
  <si>
    <t>Ingeniería en Computación (Aragón)</t>
  </si>
  <si>
    <t>2005-2006</t>
  </si>
  <si>
    <t>Pedagogía (Aragón)</t>
  </si>
  <si>
    <t xml:space="preserve">Local </t>
  </si>
  <si>
    <t>Planes de estudio</t>
  </si>
  <si>
    <t>ALUMNOS DEL SISTEMA INCORPORADO</t>
  </si>
  <si>
    <t>SISTEMA INCORPORADO POR ZONA GEOGRÁFICA</t>
  </si>
  <si>
    <t>UNAM</t>
  </si>
  <si>
    <t>INSTITUCIONES INCORPORADAS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</si>
</sst>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&quot;N$&quot;\ #,##0_);\(&quot;N$&quot;\ #,##0\)"/>
    <numFmt numFmtId="189" formatCode="&quot;N$&quot;\ #,##0_);[Red]\(&quot;N$&quot;\ #,##0\)"/>
    <numFmt numFmtId="190" formatCode="&quot;N$&quot;\ #,##0.00_);\(&quot;N$&quot;\ #,##0.00\)"/>
    <numFmt numFmtId="191" formatCode="&quot;N$&quot;\ #,##0.00_);[Red]\(&quot;N$&quot;\ #,##0.00\)"/>
    <numFmt numFmtId="192" formatCode="#,##0&quot;$&quot;_);\(#,##0&quot;$&quot;\)"/>
    <numFmt numFmtId="193" formatCode="#,##0&quot;$&quot;_);[Red]\(#,##0&quot;$&quot;\)"/>
    <numFmt numFmtId="194" formatCode="#,##0.00&quot;$&quot;_);\(#,##0.00&quot;$&quot;\)"/>
    <numFmt numFmtId="195" formatCode="#,##0.00&quot;$&quot;_);[Red]\(#,##0.00&quot;$&quot;\)"/>
    <numFmt numFmtId="196" formatCode="0.0%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0.00000000000000"/>
    <numFmt numFmtId="203" formatCode="0.000000000000000"/>
    <numFmt numFmtId="204" formatCode="0.0000000000000000"/>
    <numFmt numFmtId="205" formatCode="0.00000000000000000"/>
    <numFmt numFmtId="206" formatCode="0.000000000000000000"/>
    <numFmt numFmtId="207" formatCode="0.0000000000000000000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0.0"/>
  </numFmts>
  <fonts count="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right"/>
    </xf>
    <xf numFmtId="1" fontId="5" fillId="0" borderId="1" xfId="0" applyNumberFormat="1" applyFont="1" applyBorder="1" applyAlignment="1">
      <alignment/>
    </xf>
    <xf numFmtId="3" fontId="5" fillId="0" borderId="0" xfId="0" applyNumberFormat="1" applyFont="1" applyBorder="1" applyAlignment="1" applyProtection="1">
      <alignment/>
      <protection/>
    </xf>
    <xf numFmtId="3" fontId="5" fillId="0" borderId="1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left" indent="1"/>
    </xf>
    <xf numFmtId="3" fontId="4" fillId="0" borderId="0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left" wrapText="1" indent="1"/>
    </xf>
    <xf numFmtId="3" fontId="5" fillId="0" borderId="0" xfId="0" applyNumberFormat="1" applyFont="1" applyBorder="1" applyAlignment="1">
      <alignment horizontal="left" inden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75" zoomScaleNormal="75" workbookViewId="0" topLeftCell="A1">
      <selection activeCell="I20" sqref="I20"/>
    </sheetView>
  </sheetViews>
  <sheetFormatPr defaultColWidth="11.421875" defaultRowHeight="12.75"/>
  <cols>
    <col min="1" max="1" width="25.57421875" style="3" customWidth="1"/>
    <col min="2" max="2" width="8.8515625" style="3" customWidth="1"/>
    <col min="3" max="3" width="3.57421875" style="3" customWidth="1"/>
    <col min="4" max="4" width="11.421875" style="3" customWidth="1"/>
    <col min="5" max="5" width="3.8515625" style="3" customWidth="1"/>
    <col min="6" max="16384" width="11.421875" style="3" customWidth="1"/>
  </cols>
  <sheetData>
    <row r="1" spans="1:8" ht="12.75">
      <c r="A1" s="41" t="s">
        <v>62</v>
      </c>
      <c r="B1" s="41"/>
      <c r="C1" s="41"/>
      <c r="D1" s="41"/>
      <c r="E1" s="41"/>
      <c r="F1" s="41"/>
      <c r="G1" s="41"/>
      <c r="H1" s="41"/>
    </row>
    <row r="2" spans="1:8" ht="12.75" customHeight="1">
      <c r="A2" s="41" t="s">
        <v>0</v>
      </c>
      <c r="B2" s="41"/>
      <c r="C2" s="41"/>
      <c r="D2" s="41"/>
      <c r="E2" s="41"/>
      <c r="F2" s="41"/>
      <c r="G2" s="41"/>
      <c r="H2" s="41"/>
    </row>
    <row r="3" spans="1:8" ht="12.75" customHeight="1">
      <c r="A3" s="41" t="s">
        <v>56</v>
      </c>
      <c r="B3" s="41"/>
      <c r="C3" s="41"/>
      <c r="D3" s="41"/>
      <c r="E3" s="41"/>
      <c r="F3" s="41"/>
      <c r="G3" s="41"/>
      <c r="H3" s="41"/>
    </row>
    <row r="4" spans="1:8" ht="12.75" customHeight="1">
      <c r="A4" s="12"/>
      <c r="B4" s="12"/>
      <c r="C4" s="12"/>
      <c r="D4" s="13"/>
      <c r="E4" s="13"/>
      <c r="F4" s="13"/>
      <c r="G4" s="4"/>
      <c r="H4" s="4"/>
    </row>
    <row r="5" s="5" customFormat="1" ht="9" customHeight="1"/>
    <row r="6" spans="2:8" ht="11.25" customHeight="1">
      <c r="B6" s="42" t="s">
        <v>50</v>
      </c>
      <c r="C6" s="42"/>
      <c r="F6" s="42" t="s">
        <v>27</v>
      </c>
      <c r="G6" s="42"/>
      <c r="H6" s="42"/>
    </row>
    <row r="7" spans="1:8" ht="11.25" customHeight="1">
      <c r="A7" s="10" t="s">
        <v>48</v>
      </c>
      <c r="B7" s="42" t="s">
        <v>47</v>
      </c>
      <c r="C7" s="42"/>
      <c r="D7" s="6" t="s">
        <v>26</v>
      </c>
      <c r="E7" s="6"/>
      <c r="F7" s="6" t="s">
        <v>35</v>
      </c>
      <c r="G7" s="6" t="s">
        <v>36</v>
      </c>
      <c r="H7" s="6" t="s">
        <v>34</v>
      </c>
    </row>
    <row r="8" spans="1:8" ht="9" customHeight="1">
      <c r="A8" s="4"/>
      <c r="B8" s="14"/>
      <c r="C8" s="14"/>
      <c r="D8" s="14"/>
      <c r="E8" s="14"/>
      <c r="F8" s="15"/>
      <c r="G8" s="4"/>
      <c r="H8" s="4"/>
    </row>
    <row r="9" spans="1:6" ht="12.75" customHeight="1">
      <c r="A9" s="5"/>
      <c r="B9" s="5"/>
      <c r="C9" s="5"/>
      <c r="D9" s="5"/>
      <c r="E9" s="5"/>
      <c r="F9" s="5"/>
    </row>
    <row r="10" spans="1:8" ht="12.75" customHeight="1">
      <c r="A10" s="34" t="s">
        <v>28</v>
      </c>
      <c r="B10" s="28">
        <v>176</v>
      </c>
      <c r="C10" s="28"/>
      <c r="D10" s="28">
        <v>3236</v>
      </c>
      <c r="E10" s="28"/>
      <c r="F10" s="28">
        <v>5551</v>
      </c>
      <c r="G10" s="28">
        <v>10291</v>
      </c>
      <c r="H10" s="28">
        <f>SUM(F10:G10)</f>
        <v>15842</v>
      </c>
    </row>
    <row r="11" spans="1:8" ht="12.75" customHeight="1">
      <c r="A11" s="34" t="s">
        <v>42</v>
      </c>
      <c r="B11" s="28">
        <f>SUM(B12:B13)</f>
        <v>316</v>
      </c>
      <c r="C11" s="28"/>
      <c r="D11" s="28">
        <f>SUM(D12:D13)</f>
        <v>8375</v>
      </c>
      <c r="E11" s="28"/>
      <c r="F11" s="28">
        <f>SUM(F12:F13)</f>
        <v>34759</v>
      </c>
      <c r="G11" s="28">
        <f>SUM(G12:G13)</f>
        <v>39767</v>
      </c>
      <c r="H11" s="28">
        <f>SUM(F11:G11)</f>
        <v>74526</v>
      </c>
    </row>
    <row r="12" spans="1:8" ht="12.75" customHeight="1">
      <c r="A12" s="32" t="s">
        <v>1</v>
      </c>
      <c r="B12" s="25">
        <v>256</v>
      </c>
      <c r="C12" s="25"/>
      <c r="D12" s="25">
        <v>7369</v>
      </c>
      <c r="E12" s="25"/>
      <c r="F12" s="8">
        <v>30854</v>
      </c>
      <c r="G12" s="8">
        <v>34941</v>
      </c>
      <c r="H12" s="8">
        <f>SUM(F12:G12)</f>
        <v>65795</v>
      </c>
    </row>
    <row r="13" spans="1:8" ht="12.75" customHeight="1">
      <c r="A13" s="32" t="s">
        <v>2</v>
      </c>
      <c r="B13" s="25">
        <v>60</v>
      </c>
      <c r="C13" s="25"/>
      <c r="D13" s="25">
        <v>1006</v>
      </c>
      <c r="E13" s="25"/>
      <c r="F13" s="8">
        <v>3905</v>
      </c>
      <c r="G13" s="8">
        <v>4826</v>
      </c>
      <c r="H13" s="8">
        <f>SUM(F13:G13)</f>
        <v>8731</v>
      </c>
    </row>
    <row r="14" spans="1:8" ht="12.75" customHeight="1">
      <c r="A14" s="4"/>
      <c r="B14" s="16"/>
      <c r="C14" s="16"/>
      <c r="D14" s="9"/>
      <c r="E14" s="9"/>
      <c r="F14" s="9"/>
      <c r="G14" s="4"/>
      <c r="H14" s="4"/>
    </row>
    <row r="15" spans="1:6" ht="9" customHeight="1">
      <c r="A15" s="20"/>
      <c r="B15" s="7"/>
      <c r="C15" s="7"/>
      <c r="D15" s="7"/>
      <c r="E15" s="7"/>
      <c r="F15" s="7"/>
    </row>
    <row r="16" spans="1:8" ht="13.5" customHeight="1">
      <c r="A16" s="26" t="s">
        <v>24</v>
      </c>
      <c r="B16" s="33">
        <f>SUM(B10,B11)</f>
        <v>492</v>
      </c>
      <c r="C16" s="33"/>
      <c r="D16" s="33">
        <f>SUM(D10,D11)</f>
        <v>11611</v>
      </c>
      <c r="E16" s="33"/>
      <c r="F16" s="33">
        <f>SUM(F10,F11)</f>
        <v>40310</v>
      </c>
      <c r="G16" s="33">
        <f>SUM(G10,G11)</f>
        <v>50058</v>
      </c>
      <c r="H16" s="33">
        <f>SUM(H10,H11)</f>
        <v>90368</v>
      </c>
    </row>
    <row r="17" spans="1:8" ht="9" customHeight="1">
      <c r="A17" s="4"/>
      <c r="B17" s="4"/>
      <c r="C17" s="4"/>
      <c r="D17" s="18"/>
      <c r="E17" s="18"/>
      <c r="F17" s="18"/>
      <c r="G17" s="4"/>
      <c r="H17" s="4"/>
    </row>
    <row r="21" spans="2:6" ht="12.75">
      <c r="B21" s="41" t="s">
        <v>62</v>
      </c>
      <c r="C21" s="41"/>
      <c r="D21" s="41"/>
      <c r="E21" s="41"/>
      <c r="F21" s="41"/>
    </row>
    <row r="22" spans="2:6" ht="12.75">
      <c r="B22" s="41" t="s">
        <v>63</v>
      </c>
      <c r="C22" s="41"/>
      <c r="D22" s="41"/>
      <c r="E22" s="41"/>
      <c r="F22" s="41"/>
    </row>
    <row r="23" spans="2:6" ht="12.75">
      <c r="B23" s="41" t="s">
        <v>56</v>
      </c>
      <c r="C23" s="41"/>
      <c r="D23" s="41"/>
      <c r="E23" s="41"/>
      <c r="F23" s="41"/>
    </row>
    <row r="24" spans="2:6" ht="12.75">
      <c r="B24" s="4"/>
      <c r="C24" s="4"/>
      <c r="D24" s="4"/>
      <c r="E24" s="4"/>
      <c r="F24" s="4"/>
    </row>
    <row r="26" spans="2:6" ht="12.75">
      <c r="B26" s="3" t="s">
        <v>25</v>
      </c>
      <c r="F26" s="3">
        <v>317</v>
      </c>
    </row>
    <row r="27" spans="2:6" ht="12.75">
      <c r="B27" s="3" t="s">
        <v>46</v>
      </c>
      <c r="E27" s="10"/>
      <c r="F27" s="10">
        <v>350</v>
      </c>
    </row>
    <row r="28" spans="2:6" ht="12.75">
      <c r="B28" s="4"/>
      <c r="C28" s="4"/>
      <c r="D28" s="4"/>
      <c r="E28" s="4"/>
      <c r="F28" s="4"/>
    </row>
    <row r="30" ht="12.75">
      <c r="A30" s="10" t="s">
        <v>31</v>
      </c>
    </row>
  </sheetData>
  <mergeCells count="9">
    <mergeCell ref="B7:C7"/>
    <mergeCell ref="F6:H6"/>
    <mergeCell ref="B22:F22"/>
    <mergeCell ref="B23:F23"/>
    <mergeCell ref="B21:F21"/>
    <mergeCell ref="A2:H2"/>
    <mergeCell ref="A1:H1"/>
    <mergeCell ref="A3:H3"/>
    <mergeCell ref="B6:C6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125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zoomScale="75" zoomScaleNormal="75" workbookViewId="0" topLeftCell="A2">
      <selection activeCell="I15" sqref="I15"/>
    </sheetView>
  </sheetViews>
  <sheetFormatPr defaultColWidth="11.421875" defaultRowHeight="12.75"/>
  <cols>
    <col min="1" max="1" width="49.8515625" style="3" customWidth="1"/>
    <col min="2" max="2" width="8.8515625" style="3" customWidth="1"/>
    <col min="3" max="3" width="8.421875" style="3" customWidth="1"/>
    <col min="4" max="7" width="8.7109375" style="3" customWidth="1"/>
    <col min="8" max="8" width="8.421875" style="3" customWidth="1"/>
    <col min="9" max="16384" width="11.421875" style="3" customWidth="1"/>
  </cols>
  <sheetData>
    <row r="1" spans="1:8" ht="12.75">
      <c r="A1" s="41" t="s">
        <v>62</v>
      </c>
      <c r="B1" s="41"/>
      <c r="C1" s="41"/>
      <c r="D1" s="41"/>
      <c r="E1" s="41"/>
      <c r="F1" s="41"/>
      <c r="G1" s="41"/>
      <c r="H1" s="41"/>
    </row>
    <row r="2" spans="1:8" ht="12.75" customHeight="1">
      <c r="A2" s="1" t="s">
        <v>60</v>
      </c>
      <c r="B2" s="2"/>
      <c r="C2" s="2"/>
      <c r="D2" s="2"/>
      <c r="E2" s="2"/>
      <c r="F2" s="2"/>
      <c r="G2" s="2"/>
      <c r="H2" s="2"/>
    </row>
    <row r="3" spans="1:8" ht="12.75" customHeight="1">
      <c r="A3" s="41" t="s">
        <v>56</v>
      </c>
      <c r="B3" s="41"/>
      <c r="C3" s="41"/>
      <c r="D3" s="41"/>
      <c r="E3" s="41"/>
      <c r="F3" s="41"/>
      <c r="G3" s="41"/>
      <c r="H3" s="41"/>
    </row>
    <row r="4" spans="1:8" ht="12.75" customHeight="1">
      <c r="A4" s="12"/>
      <c r="B4" s="13"/>
      <c r="C4" s="13"/>
      <c r="D4" s="13"/>
      <c r="E4" s="13"/>
      <c r="F4" s="13"/>
      <c r="G4" s="13"/>
      <c r="H4" s="13"/>
    </row>
    <row r="5" spans="9:15" s="5" customFormat="1" ht="9" customHeight="1">
      <c r="I5" s="3"/>
      <c r="J5" s="3"/>
      <c r="K5" s="3"/>
      <c r="L5" s="3"/>
      <c r="M5" s="8"/>
      <c r="O5" s="7"/>
    </row>
    <row r="6" spans="1:15" s="5" customFormat="1" ht="12" customHeight="1">
      <c r="A6" s="19"/>
      <c r="B6" s="43" t="s">
        <v>37</v>
      </c>
      <c r="C6" s="43"/>
      <c r="D6" s="43"/>
      <c r="E6" s="43" t="s">
        <v>38</v>
      </c>
      <c r="F6" s="43"/>
      <c r="G6" s="43"/>
      <c r="H6" s="23" t="s">
        <v>39</v>
      </c>
      <c r="I6" s="3"/>
      <c r="J6" s="3"/>
      <c r="K6" s="3"/>
      <c r="L6" s="3"/>
      <c r="M6" s="8"/>
      <c r="N6" s="3"/>
      <c r="O6" s="7"/>
    </row>
    <row r="7" spans="1:15" ht="12" customHeight="1">
      <c r="A7" s="10" t="s">
        <v>49</v>
      </c>
      <c r="B7" s="6" t="s">
        <v>35</v>
      </c>
      <c r="C7" s="6" t="s">
        <v>36</v>
      </c>
      <c r="D7" s="6" t="s">
        <v>34</v>
      </c>
      <c r="E7" s="6" t="s">
        <v>35</v>
      </c>
      <c r="F7" s="6" t="s">
        <v>36</v>
      </c>
      <c r="G7" s="6" t="s">
        <v>34</v>
      </c>
      <c r="H7" s="22" t="s">
        <v>34</v>
      </c>
      <c r="M7" s="8"/>
      <c r="O7" s="7"/>
    </row>
    <row r="8" spans="1:15" ht="9" customHeight="1">
      <c r="A8" s="4"/>
      <c r="B8" s="14"/>
      <c r="C8" s="14"/>
      <c r="D8" s="14"/>
      <c r="E8" s="14"/>
      <c r="F8" s="14"/>
      <c r="G8" s="14"/>
      <c r="H8" s="15"/>
      <c r="M8" s="8"/>
      <c r="O8" s="7"/>
    </row>
    <row r="9" spans="1:15" ht="12.75" customHeight="1">
      <c r="A9" s="5"/>
      <c r="B9" s="5"/>
      <c r="C9" s="5"/>
      <c r="D9" s="5"/>
      <c r="E9" s="5"/>
      <c r="F9" s="5"/>
      <c r="G9" s="5"/>
      <c r="H9" s="5"/>
      <c r="L9" s="11"/>
      <c r="M9" s="8"/>
      <c r="O9" s="7"/>
    </row>
    <row r="10" spans="1:15" ht="12.75" customHeight="1">
      <c r="A10" s="26" t="s">
        <v>40</v>
      </c>
      <c r="B10" s="29">
        <f>SUM(B11:B39)</f>
        <v>1052</v>
      </c>
      <c r="C10" s="29">
        <f>SUM(C11:C39)</f>
        <v>2723</v>
      </c>
      <c r="D10" s="29">
        <f>SUM(B10:C10)</f>
        <v>3775</v>
      </c>
      <c r="E10" s="29">
        <f>SUM(E11:E39)</f>
        <v>4499</v>
      </c>
      <c r="F10" s="29">
        <f>SUM(F11:F39)</f>
        <v>7568</v>
      </c>
      <c r="G10" s="29">
        <f>SUM(E10:F10)</f>
        <v>12067</v>
      </c>
      <c r="H10" s="27">
        <f>SUM(G10,D10)</f>
        <v>15842</v>
      </c>
      <c r="K10" s="8"/>
      <c r="L10" s="24"/>
      <c r="M10" s="24"/>
      <c r="N10" s="24"/>
      <c r="O10" s="7"/>
    </row>
    <row r="11" spans="1:15" ht="12.75" customHeight="1">
      <c r="A11" s="35" t="s">
        <v>44</v>
      </c>
      <c r="B11" s="31">
        <f>106+4</f>
        <v>110</v>
      </c>
      <c r="C11" s="31">
        <f>182+2</f>
        <v>184</v>
      </c>
      <c r="D11" s="30">
        <f aca="true" t="shared" si="0" ref="D11:D42">SUM(B11:C11)</f>
        <v>294</v>
      </c>
      <c r="E11" s="31">
        <f>550+26</f>
        <v>576</v>
      </c>
      <c r="F11" s="31">
        <f>791+33</f>
        <v>824</v>
      </c>
      <c r="G11" s="30">
        <f aca="true" t="shared" si="1" ref="G11:G42">SUM(E11:F11)</f>
        <v>1400</v>
      </c>
      <c r="H11" s="7">
        <f aca="true" t="shared" si="2" ref="H11:H42">SUM(G11,D11)</f>
        <v>1694</v>
      </c>
      <c r="K11" s="8"/>
      <c r="L11" s="8"/>
      <c r="M11" s="8"/>
      <c r="N11" s="24"/>
      <c r="O11" s="8"/>
    </row>
    <row r="12" spans="1:15" ht="12.75" customHeight="1">
      <c r="A12" s="35" t="s">
        <v>3</v>
      </c>
      <c r="B12" s="30">
        <v>0</v>
      </c>
      <c r="C12" s="30">
        <v>0</v>
      </c>
      <c r="D12" s="30">
        <f t="shared" si="0"/>
        <v>0</v>
      </c>
      <c r="E12" s="30">
        <v>11</v>
      </c>
      <c r="F12" s="30">
        <v>16</v>
      </c>
      <c r="G12" s="30">
        <v>16</v>
      </c>
      <c r="H12" s="7">
        <f t="shared" si="2"/>
        <v>16</v>
      </c>
      <c r="K12" s="8"/>
      <c r="L12" s="24"/>
      <c r="M12" s="24"/>
      <c r="N12" s="24"/>
      <c r="O12" s="8"/>
    </row>
    <row r="13" spans="1:15" ht="12.75" customHeight="1">
      <c r="A13" s="35" t="s">
        <v>4</v>
      </c>
      <c r="B13" s="30">
        <v>49</v>
      </c>
      <c r="C13" s="30">
        <v>21</v>
      </c>
      <c r="D13" s="30">
        <f t="shared" si="0"/>
        <v>70</v>
      </c>
      <c r="E13" s="31">
        <v>168</v>
      </c>
      <c r="F13" s="31">
        <v>88</v>
      </c>
      <c r="G13" s="30">
        <f t="shared" si="1"/>
        <v>256</v>
      </c>
      <c r="H13" s="7">
        <f t="shared" si="2"/>
        <v>326</v>
      </c>
      <c r="K13" s="8"/>
      <c r="L13" s="8"/>
      <c r="M13" s="8"/>
      <c r="O13" s="8"/>
    </row>
    <row r="14" spans="1:15" ht="12.75" customHeight="1">
      <c r="A14" s="35" t="s">
        <v>5</v>
      </c>
      <c r="B14" s="30">
        <v>9</v>
      </c>
      <c r="C14" s="30">
        <v>9</v>
      </c>
      <c r="D14" s="30">
        <f t="shared" si="0"/>
        <v>18</v>
      </c>
      <c r="E14" s="30">
        <v>59</v>
      </c>
      <c r="F14" s="30">
        <v>29</v>
      </c>
      <c r="G14" s="30">
        <f t="shared" si="1"/>
        <v>88</v>
      </c>
      <c r="H14" s="7">
        <f t="shared" si="2"/>
        <v>106</v>
      </c>
      <c r="O14" s="8"/>
    </row>
    <row r="15" spans="1:15" ht="13.5" customHeight="1">
      <c r="A15" s="39" t="s">
        <v>54</v>
      </c>
      <c r="B15" s="30">
        <v>26</v>
      </c>
      <c r="C15" s="30">
        <v>65</v>
      </c>
      <c r="D15" s="30">
        <f t="shared" si="0"/>
        <v>91</v>
      </c>
      <c r="E15" s="30">
        <v>120</v>
      </c>
      <c r="F15" s="30">
        <v>243</v>
      </c>
      <c r="G15" s="30">
        <f t="shared" si="1"/>
        <v>363</v>
      </c>
      <c r="H15" s="7">
        <f t="shared" si="2"/>
        <v>454</v>
      </c>
      <c r="O15" s="8"/>
    </row>
    <row r="16" spans="1:15" ht="12.75" customHeight="1">
      <c r="A16" s="35" t="s">
        <v>6</v>
      </c>
      <c r="B16" s="30">
        <v>4</v>
      </c>
      <c r="C16" s="30">
        <v>25</v>
      </c>
      <c r="D16" s="30">
        <f t="shared" si="0"/>
        <v>29</v>
      </c>
      <c r="E16" s="30">
        <v>9</v>
      </c>
      <c r="F16" s="30">
        <v>21</v>
      </c>
      <c r="G16" s="30">
        <f t="shared" si="1"/>
        <v>30</v>
      </c>
      <c r="H16" s="7">
        <f t="shared" si="2"/>
        <v>59</v>
      </c>
      <c r="O16" s="8"/>
    </row>
    <row r="17" spans="1:15" ht="12.75" customHeight="1">
      <c r="A17" s="35" t="s">
        <v>45</v>
      </c>
      <c r="B17" s="31">
        <v>50</v>
      </c>
      <c r="C17" s="31">
        <v>86</v>
      </c>
      <c r="D17" s="30">
        <f t="shared" si="0"/>
        <v>136</v>
      </c>
      <c r="E17" s="31">
        <v>326</v>
      </c>
      <c r="F17" s="31">
        <f>517+5</f>
        <v>522</v>
      </c>
      <c r="G17" s="30">
        <f t="shared" si="1"/>
        <v>848</v>
      </c>
      <c r="H17" s="7">
        <f t="shared" si="2"/>
        <v>984</v>
      </c>
      <c r="O17" s="8"/>
    </row>
    <row r="18" spans="1:15" ht="12.75" customHeight="1">
      <c r="A18" s="35" t="s">
        <v>7</v>
      </c>
      <c r="B18" s="30">
        <v>0</v>
      </c>
      <c r="C18" s="30">
        <v>0</v>
      </c>
      <c r="D18" s="30">
        <f t="shared" si="0"/>
        <v>0</v>
      </c>
      <c r="E18" s="30">
        <v>7</v>
      </c>
      <c r="F18" s="30">
        <v>15</v>
      </c>
      <c r="G18" s="30">
        <f t="shared" si="1"/>
        <v>22</v>
      </c>
      <c r="H18" s="7">
        <f t="shared" si="2"/>
        <v>22</v>
      </c>
      <c r="O18" s="8"/>
    </row>
    <row r="19" spans="1:15" ht="12.75" customHeight="1">
      <c r="A19" s="35" t="s">
        <v>8</v>
      </c>
      <c r="B19" s="30">
        <v>251</v>
      </c>
      <c r="C19" s="30">
        <v>356</v>
      </c>
      <c r="D19" s="30">
        <f t="shared" si="0"/>
        <v>607</v>
      </c>
      <c r="E19" s="30">
        <v>1452</v>
      </c>
      <c r="F19" s="30">
        <v>1769</v>
      </c>
      <c r="G19" s="30">
        <f t="shared" si="1"/>
        <v>3221</v>
      </c>
      <c r="H19" s="7">
        <f t="shared" si="2"/>
        <v>3828</v>
      </c>
      <c r="O19" s="8"/>
    </row>
    <row r="20" spans="1:15" ht="12.75" customHeight="1">
      <c r="A20" s="35" t="s">
        <v>9</v>
      </c>
      <c r="B20" s="30">
        <v>2</v>
      </c>
      <c r="C20" s="30">
        <v>19</v>
      </c>
      <c r="D20" s="30">
        <f t="shared" si="0"/>
        <v>21</v>
      </c>
      <c r="E20" s="30">
        <v>70</v>
      </c>
      <c r="F20" s="30">
        <v>86</v>
      </c>
      <c r="G20" s="30">
        <f t="shared" si="1"/>
        <v>156</v>
      </c>
      <c r="H20" s="7">
        <f t="shared" si="2"/>
        <v>177</v>
      </c>
      <c r="O20" s="8"/>
    </row>
    <row r="21" spans="1:15" ht="12.75" customHeight="1">
      <c r="A21" s="35" t="s">
        <v>52</v>
      </c>
      <c r="B21" s="30">
        <v>11</v>
      </c>
      <c r="C21" s="30">
        <v>8</v>
      </c>
      <c r="D21" s="30">
        <f t="shared" si="0"/>
        <v>19</v>
      </c>
      <c r="E21" s="30">
        <v>11</v>
      </c>
      <c r="F21" s="30">
        <v>30</v>
      </c>
      <c r="G21" s="30">
        <f t="shared" si="1"/>
        <v>41</v>
      </c>
      <c r="H21" s="7">
        <f t="shared" si="2"/>
        <v>60</v>
      </c>
      <c r="O21" s="8"/>
    </row>
    <row r="22" spans="1:15" ht="12.75" customHeight="1">
      <c r="A22" s="35" t="s">
        <v>10</v>
      </c>
      <c r="B22" s="8">
        <v>38</v>
      </c>
      <c r="C22" s="8">
        <v>47</v>
      </c>
      <c r="D22" s="30">
        <f t="shared" si="0"/>
        <v>85</v>
      </c>
      <c r="E22" s="8">
        <v>86</v>
      </c>
      <c r="F22" s="8">
        <v>121</v>
      </c>
      <c r="G22" s="30">
        <f t="shared" si="1"/>
        <v>207</v>
      </c>
      <c r="H22" s="7">
        <f t="shared" si="2"/>
        <v>292</v>
      </c>
      <c r="O22" s="8"/>
    </row>
    <row r="23" spans="1:15" ht="12.75" customHeight="1">
      <c r="A23" s="35" t="s">
        <v>11</v>
      </c>
      <c r="B23" s="8">
        <v>0</v>
      </c>
      <c r="C23" s="8">
        <v>0</v>
      </c>
      <c r="D23" s="30">
        <f t="shared" si="0"/>
        <v>0</v>
      </c>
      <c r="E23" s="8">
        <v>0</v>
      </c>
      <c r="F23" s="8">
        <v>3</v>
      </c>
      <c r="G23" s="30">
        <f t="shared" si="1"/>
        <v>3</v>
      </c>
      <c r="H23" s="7">
        <f t="shared" si="2"/>
        <v>3</v>
      </c>
      <c r="O23" s="8"/>
    </row>
    <row r="24" spans="1:15" ht="12.75" customHeight="1">
      <c r="A24" s="35" t="s">
        <v>53</v>
      </c>
      <c r="B24" s="8">
        <f>67+204</f>
        <v>271</v>
      </c>
      <c r="C24" s="8">
        <f>432+850</f>
        <v>1282</v>
      </c>
      <c r="D24" s="30">
        <f t="shared" si="0"/>
        <v>1553</v>
      </c>
      <c r="E24" s="8">
        <f>149+15</f>
        <v>164</v>
      </c>
      <c r="F24" s="8">
        <f>1034+292</f>
        <v>1326</v>
      </c>
      <c r="G24" s="30">
        <f t="shared" si="1"/>
        <v>1490</v>
      </c>
      <c r="H24" s="7">
        <f t="shared" si="2"/>
        <v>3043</v>
      </c>
      <c r="O24" s="8"/>
    </row>
    <row r="25" spans="1:15" ht="12.75" customHeight="1">
      <c r="A25" s="35" t="s">
        <v>12</v>
      </c>
      <c r="B25" s="8">
        <v>0</v>
      </c>
      <c r="C25" s="8">
        <v>0</v>
      </c>
      <c r="D25" s="30">
        <f t="shared" si="0"/>
        <v>0</v>
      </c>
      <c r="E25" s="8">
        <v>8</v>
      </c>
      <c r="F25" s="8">
        <v>12</v>
      </c>
      <c r="G25" s="30">
        <f t="shared" si="1"/>
        <v>20</v>
      </c>
      <c r="H25" s="7">
        <f t="shared" si="2"/>
        <v>20</v>
      </c>
      <c r="O25" s="8"/>
    </row>
    <row r="26" spans="1:15" ht="12.75" customHeight="1">
      <c r="A26" s="35" t="s">
        <v>13</v>
      </c>
      <c r="B26" s="8">
        <v>29</v>
      </c>
      <c r="C26" s="8">
        <v>29</v>
      </c>
      <c r="D26" s="30">
        <f t="shared" si="0"/>
        <v>58</v>
      </c>
      <c r="E26" s="8">
        <v>281</v>
      </c>
      <c r="F26" s="8">
        <v>196</v>
      </c>
      <c r="G26" s="30">
        <f t="shared" si="1"/>
        <v>477</v>
      </c>
      <c r="H26" s="7">
        <f t="shared" si="2"/>
        <v>535</v>
      </c>
      <c r="O26" s="8"/>
    </row>
    <row r="27" spans="1:15" ht="12.75" customHeight="1">
      <c r="A27" s="35" t="s">
        <v>14</v>
      </c>
      <c r="B27" s="8">
        <v>33</v>
      </c>
      <c r="C27" s="8">
        <v>4</v>
      </c>
      <c r="D27" s="30">
        <f t="shared" si="0"/>
        <v>37</v>
      </c>
      <c r="E27" s="8">
        <v>94</v>
      </c>
      <c r="F27" s="8">
        <v>7</v>
      </c>
      <c r="G27" s="30">
        <f t="shared" si="1"/>
        <v>101</v>
      </c>
      <c r="H27" s="7">
        <f t="shared" si="2"/>
        <v>138</v>
      </c>
      <c r="O27" s="8"/>
    </row>
    <row r="28" spans="1:15" ht="12.75" customHeight="1">
      <c r="A28" s="35" t="s">
        <v>15</v>
      </c>
      <c r="B28" s="8">
        <v>9</v>
      </c>
      <c r="C28" s="8">
        <v>8</v>
      </c>
      <c r="D28" s="30">
        <f t="shared" si="0"/>
        <v>17</v>
      </c>
      <c r="E28" s="8">
        <v>60</v>
      </c>
      <c r="F28" s="8">
        <v>20</v>
      </c>
      <c r="G28" s="30">
        <f t="shared" si="1"/>
        <v>80</v>
      </c>
      <c r="H28" s="7">
        <f t="shared" si="2"/>
        <v>97</v>
      </c>
      <c r="O28" s="8"/>
    </row>
    <row r="29" spans="1:15" ht="12.75" customHeight="1">
      <c r="A29" s="35" t="s">
        <v>55</v>
      </c>
      <c r="B29" s="8">
        <v>0</v>
      </c>
      <c r="C29" s="8">
        <v>0</v>
      </c>
      <c r="D29" s="30">
        <f t="shared" si="0"/>
        <v>0</v>
      </c>
      <c r="E29" s="8">
        <v>5</v>
      </c>
      <c r="F29" s="8">
        <v>0</v>
      </c>
      <c r="G29" s="30">
        <f t="shared" si="1"/>
        <v>5</v>
      </c>
      <c r="H29" s="7">
        <f t="shared" si="2"/>
        <v>5</v>
      </c>
      <c r="O29" s="8"/>
    </row>
    <row r="30" spans="1:15" ht="12.75" customHeight="1">
      <c r="A30" s="35" t="s">
        <v>43</v>
      </c>
      <c r="B30" s="8">
        <v>8</v>
      </c>
      <c r="C30" s="8">
        <v>1</v>
      </c>
      <c r="D30" s="30">
        <f t="shared" si="0"/>
        <v>9</v>
      </c>
      <c r="E30" s="8">
        <v>43</v>
      </c>
      <c r="F30" s="8">
        <v>12</v>
      </c>
      <c r="G30" s="30">
        <f t="shared" si="1"/>
        <v>55</v>
      </c>
      <c r="H30" s="7">
        <f t="shared" si="2"/>
        <v>64</v>
      </c>
      <c r="O30" s="8"/>
    </row>
    <row r="31" spans="1:15" ht="12.75" customHeight="1">
      <c r="A31" s="35" t="s">
        <v>16</v>
      </c>
      <c r="B31" s="8">
        <v>21</v>
      </c>
      <c r="C31" s="8">
        <v>5</v>
      </c>
      <c r="D31" s="30">
        <f t="shared" si="0"/>
        <v>26</v>
      </c>
      <c r="E31" s="8">
        <v>44</v>
      </c>
      <c r="F31" s="8">
        <v>10</v>
      </c>
      <c r="G31" s="30">
        <f t="shared" si="1"/>
        <v>54</v>
      </c>
      <c r="H31" s="7">
        <f t="shared" si="2"/>
        <v>80</v>
      </c>
      <c r="O31" s="8"/>
    </row>
    <row r="32" spans="1:15" ht="12.75" customHeight="1">
      <c r="A32" s="35" t="s">
        <v>17</v>
      </c>
      <c r="B32" s="8">
        <v>42</v>
      </c>
      <c r="C32" s="8">
        <v>88</v>
      </c>
      <c r="D32" s="30">
        <f t="shared" si="0"/>
        <v>130</v>
      </c>
      <c r="E32" s="8">
        <v>521</v>
      </c>
      <c r="F32" s="8">
        <v>481</v>
      </c>
      <c r="G32" s="30">
        <f t="shared" si="1"/>
        <v>1002</v>
      </c>
      <c r="H32" s="7">
        <f t="shared" si="2"/>
        <v>1132</v>
      </c>
      <c r="O32" s="8"/>
    </row>
    <row r="33" spans="1:15" ht="12.75" customHeight="1">
      <c r="A33" s="35" t="s">
        <v>18</v>
      </c>
      <c r="B33" s="25">
        <v>17</v>
      </c>
      <c r="C33" s="8">
        <v>102</v>
      </c>
      <c r="D33" s="30">
        <f t="shared" si="0"/>
        <v>119</v>
      </c>
      <c r="E33" s="8">
        <v>51</v>
      </c>
      <c r="F33" s="8">
        <v>246</v>
      </c>
      <c r="G33" s="30">
        <f t="shared" si="1"/>
        <v>297</v>
      </c>
      <c r="H33" s="7">
        <f t="shared" si="2"/>
        <v>416</v>
      </c>
      <c r="O33" s="8"/>
    </row>
    <row r="34" spans="1:15" ht="12.75" customHeight="1">
      <c r="A34" s="35" t="s">
        <v>19</v>
      </c>
      <c r="B34" s="8">
        <v>8</v>
      </c>
      <c r="C34" s="8">
        <v>15</v>
      </c>
      <c r="D34" s="30">
        <f t="shared" si="0"/>
        <v>23</v>
      </c>
      <c r="E34" s="3">
        <v>20</v>
      </c>
      <c r="F34" s="3">
        <v>79</v>
      </c>
      <c r="G34" s="30">
        <f t="shared" si="1"/>
        <v>99</v>
      </c>
      <c r="H34" s="7">
        <f t="shared" si="2"/>
        <v>122</v>
      </c>
      <c r="O34" s="8"/>
    </row>
    <row r="35" spans="1:15" ht="12.75" customHeight="1">
      <c r="A35" s="35" t="s">
        <v>57</v>
      </c>
      <c r="B35" s="8">
        <v>1</v>
      </c>
      <c r="C35" s="8">
        <v>12</v>
      </c>
      <c r="D35" s="30">
        <f t="shared" si="0"/>
        <v>13</v>
      </c>
      <c r="E35" s="3">
        <v>0</v>
      </c>
      <c r="F35" s="3">
        <v>3</v>
      </c>
      <c r="G35" s="30">
        <f>SUM(E35:F35)</f>
        <v>3</v>
      </c>
      <c r="H35" s="7">
        <f t="shared" si="2"/>
        <v>16</v>
      </c>
      <c r="O35" s="8"/>
    </row>
    <row r="36" spans="1:15" ht="12.75" customHeight="1">
      <c r="A36" s="35" t="s">
        <v>20</v>
      </c>
      <c r="B36" s="8">
        <v>44</v>
      </c>
      <c r="C36" s="8">
        <v>289</v>
      </c>
      <c r="D36" s="30">
        <f t="shared" si="0"/>
        <v>333</v>
      </c>
      <c r="E36" s="8">
        <v>277</v>
      </c>
      <c r="F36" s="8">
        <v>1146</v>
      </c>
      <c r="G36" s="30">
        <f t="shared" si="1"/>
        <v>1423</v>
      </c>
      <c r="H36" s="7">
        <f t="shared" si="2"/>
        <v>1756</v>
      </c>
      <c r="O36" s="8"/>
    </row>
    <row r="37" spans="1:15" ht="12.75" customHeight="1">
      <c r="A37" s="35" t="s">
        <v>21</v>
      </c>
      <c r="B37" s="8">
        <v>0</v>
      </c>
      <c r="C37" s="8"/>
      <c r="D37" s="30">
        <f t="shared" si="0"/>
        <v>0</v>
      </c>
      <c r="E37" s="8">
        <v>7</v>
      </c>
      <c r="F37" s="8">
        <v>36</v>
      </c>
      <c r="G37" s="30">
        <f t="shared" si="1"/>
        <v>43</v>
      </c>
      <c r="H37" s="7">
        <f t="shared" si="2"/>
        <v>43</v>
      </c>
      <c r="O37" s="8"/>
    </row>
    <row r="38" spans="1:15" ht="12.75" customHeight="1">
      <c r="A38" s="35" t="s">
        <v>22</v>
      </c>
      <c r="B38" s="8">
        <v>3</v>
      </c>
      <c r="C38" s="8">
        <v>12</v>
      </c>
      <c r="D38" s="30">
        <f t="shared" si="0"/>
        <v>15</v>
      </c>
      <c r="E38" s="8">
        <v>24</v>
      </c>
      <c r="F38" s="8">
        <v>48</v>
      </c>
      <c r="G38" s="30">
        <f t="shared" si="1"/>
        <v>72</v>
      </c>
      <c r="H38" s="7">
        <f t="shared" si="2"/>
        <v>87</v>
      </c>
      <c r="O38" s="8"/>
    </row>
    <row r="39" spans="1:15" ht="12.75" customHeight="1">
      <c r="A39" s="35" t="s">
        <v>23</v>
      </c>
      <c r="B39" s="8">
        <v>16</v>
      </c>
      <c r="C39" s="8">
        <v>56</v>
      </c>
      <c r="D39" s="30">
        <f t="shared" si="0"/>
        <v>72</v>
      </c>
      <c r="E39" s="8">
        <v>5</v>
      </c>
      <c r="F39" s="8">
        <v>179</v>
      </c>
      <c r="G39" s="30">
        <f t="shared" si="1"/>
        <v>184</v>
      </c>
      <c r="H39" s="7">
        <f t="shared" si="2"/>
        <v>256</v>
      </c>
      <c r="O39" s="8"/>
    </row>
    <row r="40" spans="1:15" ht="12.75" customHeight="1">
      <c r="A40" s="27" t="s">
        <v>41</v>
      </c>
      <c r="B40" s="28">
        <f>SUM(B41:B42)</f>
        <v>12900</v>
      </c>
      <c r="C40" s="28">
        <f>SUM(C41:C42)</f>
        <v>14055</v>
      </c>
      <c r="D40" s="29">
        <f t="shared" si="0"/>
        <v>26955</v>
      </c>
      <c r="E40" s="28">
        <f>SUM(E41:E42)</f>
        <v>21859</v>
      </c>
      <c r="F40" s="28">
        <f>SUM(F41:F42)</f>
        <v>25712</v>
      </c>
      <c r="G40" s="29">
        <f t="shared" si="1"/>
        <v>47571</v>
      </c>
      <c r="H40" s="27">
        <f t="shared" si="2"/>
        <v>74526</v>
      </c>
      <c r="O40" s="8"/>
    </row>
    <row r="41" spans="1:15" ht="12.75" customHeight="1">
      <c r="A41" s="40" t="s">
        <v>1</v>
      </c>
      <c r="B41" s="8">
        <v>11437</v>
      </c>
      <c r="C41" s="8">
        <v>12316</v>
      </c>
      <c r="D41" s="30">
        <f t="shared" si="0"/>
        <v>23753</v>
      </c>
      <c r="E41" s="8">
        <v>19417</v>
      </c>
      <c r="F41" s="8">
        <v>22625</v>
      </c>
      <c r="G41" s="30">
        <f t="shared" si="1"/>
        <v>42042</v>
      </c>
      <c r="H41" s="7">
        <f t="shared" si="2"/>
        <v>65795</v>
      </c>
      <c r="O41" s="8"/>
    </row>
    <row r="42" spans="1:15" ht="12.75" customHeight="1">
      <c r="A42" s="40" t="s">
        <v>2</v>
      </c>
      <c r="B42" s="8">
        <v>1463</v>
      </c>
      <c r="C42" s="8">
        <v>1739</v>
      </c>
      <c r="D42" s="30">
        <f t="shared" si="0"/>
        <v>3202</v>
      </c>
      <c r="E42" s="8">
        <v>2442</v>
      </c>
      <c r="F42" s="8">
        <v>3087</v>
      </c>
      <c r="G42" s="30">
        <f t="shared" si="1"/>
        <v>5529</v>
      </c>
      <c r="H42" s="7">
        <f t="shared" si="2"/>
        <v>8731</v>
      </c>
      <c r="O42" s="7"/>
    </row>
    <row r="43" spans="1:8" ht="12.75" customHeight="1">
      <c r="A43" s="4"/>
      <c r="B43" s="9"/>
      <c r="C43" s="9"/>
      <c r="D43" s="9"/>
      <c r="E43" s="9"/>
      <c r="F43" s="9"/>
      <c r="G43" s="9"/>
      <c r="H43" s="9"/>
    </row>
    <row r="44" spans="1:8" ht="9" customHeight="1">
      <c r="A44" s="5"/>
      <c r="B44" s="7"/>
      <c r="C44" s="7"/>
      <c r="D44" s="7"/>
      <c r="E44" s="7"/>
      <c r="F44" s="7"/>
      <c r="G44" s="7"/>
      <c r="H44" s="7"/>
    </row>
    <row r="45" spans="1:8" ht="12.75" customHeight="1">
      <c r="A45" s="26" t="s">
        <v>24</v>
      </c>
      <c r="B45" s="33">
        <f aca="true" t="shared" si="3" ref="B45:H45">SUM(B10,B40)</f>
        <v>13952</v>
      </c>
      <c r="C45" s="33">
        <f t="shared" si="3"/>
        <v>16778</v>
      </c>
      <c r="D45" s="33">
        <f t="shared" si="3"/>
        <v>30730</v>
      </c>
      <c r="E45" s="33">
        <f t="shared" si="3"/>
        <v>26358</v>
      </c>
      <c r="F45" s="33">
        <f t="shared" si="3"/>
        <v>33280</v>
      </c>
      <c r="G45" s="33">
        <f t="shared" si="3"/>
        <v>59638</v>
      </c>
      <c r="H45" s="33">
        <f t="shared" si="3"/>
        <v>90368</v>
      </c>
    </row>
    <row r="46" spans="1:8" ht="9" customHeight="1">
      <c r="A46" s="4"/>
      <c r="B46" s="18"/>
      <c r="C46" s="18"/>
      <c r="D46" s="18"/>
      <c r="E46" s="18"/>
      <c r="F46" s="18"/>
      <c r="G46" s="18"/>
      <c r="H46" s="18"/>
    </row>
    <row r="47" spans="2:11" ht="11.25" customHeight="1">
      <c r="B47" s="5"/>
      <c r="C47" s="5"/>
      <c r="D47" s="5"/>
      <c r="E47" s="5"/>
      <c r="F47" s="17"/>
      <c r="G47" s="17"/>
      <c r="H47" s="17"/>
      <c r="I47" s="5"/>
      <c r="J47" s="5"/>
      <c r="K47" s="5"/>
    </row>
    <row r="48" spans="1:11" ht="11.25" customHeight="1">
      <c r="A48" s="21" t="s">
        <v>51</v>
      </c>
      <c r="B48" s="5"/>
      <c r="C48" s="5"/>
      <c r="D48" s="5"/>
      <c r="E48" s="5"/>
      <c r="F48" s="17"/>
      <c r="G48" s="17"/>
      <c r="H48" s="17"/>
      <c r="I48" s="5"/>
      <c r="J48" s="5"/>
      <c r="K48" s="5"/>
    </row>
    <row r="49" spans="2:11" ht="11.25" customHeight="1">
      <c r="B49" s="5"/>
      <c r="C49" s="5"/>
      <c r="D49" s="5"/>
      <c r="E49" s="5"/>
      <c r="F49" s="17"/>
      <c r="G49" s="17"/>
      <c r="H49" s="17"/>
      <c r="I49" s="5"/>
      <c r="J49" s="5"/>
      <c r="K49" s="5"/>
    </row>
    <row r="50" spans="1:11" ht="11.25" customHeight="1">
      <c r="A50" s="10" t="s">
        <v>31</v>
      </c>
      <c r="B50" s="10"/>
      <c r="C50" s="10"/>
      <c r="D50" s="10"/>
      <c r="E50" s="10"/>
      <c r="F50" s="17"/>
      <c r="G50" s="17"/>
      <c r="H50" s="17"/>
      <c r="I50" s="5"/>
      <c r="J50" s="5"/>
      <c r="K50" s="5"/>
    </row>
    <row r="51" spans="2:8" ht="12.75" customHeight="1">
      <c r="B51" s="10"/>
      <c r="C51" s="10"/>
      <c r="D51" s="10"/>
      <c r="E51" s="10"/>
      <c r="F51" s="17"/>
      <c r="G51" s="17"/>
      <c r="H51" s="17"/>
    </row>
    <row r="52" spans="9:11" ht="12.75" customHeight="1">
      <c r="I52" s="5"/>
      <c r="J52" s="5"/>
      <c r="K52" s="5"/>
    </row>
    <row r="53" spans="9:11" ht="12.75" customHeight="1">
      <c r="I53" s="5"/>
      <c r="J53" s="5"/>
      <c r="K53" s="5"/>
    </row>
    <row r="54" spans="9:11" ht="12.75" customHeight="1">
      <c r="I54" s="5"/>
      <c r="J54" s="5"/>
      <c r="K54" s="5"/>
    </row>
    <row r="55" spans="2:5" ht="12.75" customHeight="1">
      <c r="B55" s="10"/>
      <c r="C55" s="10"/>
      <c r="D55" s="10"/>
      <c r="E55" s="10"/>
    </row>
    <row r="56" spans="2:5" ht="12.75" customHeight="1">
      <c r="B56" s="10"/>
      <c r="C56" s="10"/>
      <c r="D56" s="10"/>
      <c r="E56" s="10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mergeCells count="4">
    <mergeCell ref="B6:D6"/>
    <mergeCell ref="E6:G6"/>
    <mergeCell ref="A3:H3"/>
    <mergeCell ref="A1:H1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125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="75" zoomScaleNormal="75" workbookViewId="0" topLeftCell="A1">
      <selection activeCell="J37" sqref="J37"/>
    </sheetView>
  </sheetViews>
  <sheetFormatPr defaultColWidth="11.421875" defaultRowHeight="12.75"/>
  <cols>
    <col min="1" max="1" width="17.28125" style="3" customWidth="1"/>
    <col min="2" max="2" width="8.7109375" style="3" customWidth="1"/>
    <col min="3" max="3" width="11.140625" style="3" customWidth="1"/>
    <col min="4" max="4" width="8.8515625" style="3" customWidth="1"/>
    <col min="5" max="5" width="9.7109375" style="3" customWidth="1"/>
    <col min="6" max="6" width="2.140625" style="3" customWidth="1"/>
    <col min="7" max="7" width="8.8515625" style="3" customWidth="1"/>
    <col min="8" max="8" width="11.140625" style="3" customWidth="1"/>
    <col min="9" max="9" width="8.8515625" style="3" customWidth="1"/>
    <col min="10" max="10" width="9.7109375" style="3" customWidth="1"/>
    <col min="11" max="11" width="2.140625" style="3" customWidth="1"/>
    <col min="12" max="12" width="8.7109375" style="3" customWidth="1"/>
    <col min="13" max="13" width="11.140625" style="3" customWidth="1"/>
    <col min="14" max="14" width="8.8515625" style="3" customWidth="1"/>
    <col min="15" max="15" width="9.7109375" style="3" customWidth="1"/>
    <col min="16" max="16" width="1.28515625" style="3" customWidth="1"/>
    <col min="17" max="16384" width="11.421875" style="3" customWidth="1"/>
  </cols>
  <sheetData>
    <row r="1" spans="1:15" ht="12.75">
      <c r="A1" s="41" t="s">
        <v>62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2.75" customHeight="1">
      <c r="A2" s="41" t="s">
        <v>61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2.75" customHeight="1">
      <c r="A3" s="41" t="s">
        <v>56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6" ht="12.75" customHeight="1">
      <c r="A4" s="12"/>
      <c r="B4" s="13"/>
      <c r="C4" s="13"/>
      <c r="D4" s="13"/>
      <c r="E4" s="13"/>
      <c r="F4" s="13"/>
      <c r="G4" s="13"/>
      <c r="H4" s="4"/>
      <c r="I4" s="4"/>
      <c r="J4" s="4"/>
      <c r="K4" s="4"/>
      <c r="L4" s="4"/>
      <c r="M4" s="4"/>
      <c r="N4" s="4"/>
      <c r="O4" s="4"/>
      <c r="P4" s="4"/>
    </row>
    <row r="5" s="5" customFormat="1" ht="9" customHeight="1">
      <c r="L5" s="7"/>
    </row>
    <row r="6" spans="2:16" s="5" customFormat="1" ht="12" customHeight="1">
      <c r="B6" s="43" t="s">
        <v>26</v>
      </c>
      <c r="C6" s="43"/>
      <c r="D6" s="43"/>
      <c r="E6" s="43"/>
      <c r="F6" s="23"/>
      <c r="G6" s="43" t="s">
        <v>27</v>
      </c>
      <c r="H6" s="43"/>
      <c r="I6" s="43"/>
      <c r="J6" s="43"/>
      <c r="K6" s="23"/>
      <c r="L6" s="43" t="s">
        <v>59</v>
      </c>
      <c r="M6" s="43"/>
      <c r="N6" s="43"/>
      <c r="O6" s="43"/>
      <c r="P6" s="19"/>
    </row>
    <row r="7" spans="1:16" ht="12" customHeight="1">
      <c r="A7" s="10" t="s">
        <v>48</v>
      </c>
      <c r="B7" s="6" t="s">
        <v>58</v>
      </c>
      <c r="C7" s="6" t="s">
        <v>32</v>
      </c>
      <c r="D7" s="6" t="s">
        <v>33</v>
      </c>
      <c r="E7" s="6" t="s">
        <v>34</v>
      </c>
      <c r="F7" s="6"/>
      <c r="G7" s="6" t="s">
        <v>58</v>
      </c>
      <c r="H7" s="6" t="s">
        <v>32</v>
      </c>
      <c r="I7" s="6" t="s">
        <v>33</v>
      </c>
      <c r="J7" s="6" t="s">
        <v>34</v>
      </c>
      <c r="K7" s="6"/>
      <c r="L7" s="6" t="s">
        <v>58</v>
      </c>
      <c r="M7" s="6" t="s">
        <v>32</v>
      </c>
      <c r="N7" s="6" t="s">
        <v>33</v>
      </c>
      <c r="O7" s="6" t="s">
        <v>34</v>
      </c>
      <c r="P7" s="10"/>
    </row>
    <row r="8" spans="1:16" ht="9" customHeight="1">
      <c r="A8" s="4"/>
      <c r="B8" s="14"/>
      <c r="C8" s="14"/>
      <c r="D8" s="14"/>
      <c r="E8" s="14"/>
      <c r="F8" s="14"/>
      <c r="G8" s="14"/>
      <c r="H8" s="15"/>
      <c r="I8" s="4"/>
      <c r="J8" s="4"/>
      <c r="K8" s="4"/>
      <c r="L8" s="9"/>
      <c r="M8" s="4"/>
      <c r="N8" s="4"/>
      <c r="O8" s="4"/>
      <c r="P8" s="4"/>
    </row>
    <row r="9" spans="1:12" ht="12.75" customHeight="1">
      <c r="A9" s="5"/>
      <c r="B9" s="5"/>
      <c r="C9" s="5"/>
      <c r="D9" s="5"/>
      <c r="E9" s="5"/>
      <c r="F9" s="5"/>
      <c r="G9" s="5"/>
      <c r="H9" s="5"/>
      <c r="L9" s="7"/>
    </row>
    <row r="10" spans="1:15" ht="12.75" customHeight="1">
      <c r="A10" s="34" t="s">
        <v>28</v>
      </c>
      <c r="B10" s="28">
        <v>1453</v>
      </c>
      <c r="C10" s="28">
        <v>345</v>
      </c>
      <c r="D10" s="28">
        <v>1438</v>
      </c>
      <c r="E10" s="28">
        <f>SUM(B10:D10)</f>
        <v>3236</v>
      </c>
      <c r="F10" s="28"/>
      <c r="G10" s="28">
        <v>6668</v>
      </c>
      <c r="H10" s="28">
        <v>1236</v>
      </c>
      <c r="I10" s="28">
        <v>7938</v>
      </c>
      <c r="J10" s="28">
        <f>SUM(G10:I10)</f>
        <v>15842</v>
      </c>
      <c r="K10" s="8"/>
      <c r="L10" s="27">
        <v>64</v>
      </c>
      <c r="M10" s="28">
        <v>25</v>
      </c>
      <c r="N10" s="28">
        <v>87</v>
      </c>
      <c r="O10" s="28">
        <f>SUM(L10:N10)</f>
        <v>176</v>
      </c>
    </row>
    <row r="11" spans="1:15" ht="12.75" customHeight="1">
      <c r="A11" s="34" t="s">
        <v>42</v>
      </c>
      <c r="B11" s="28">
        <f>SUM(B12:B13)</f>
        <v>5654</v>
      </c>
      <c r="C11" s="28">
        <f>SUM(C12:C13)</f>
        <v>1694</v>
      </c>
      <c r="D11" s="28">
        <f>SUM(D12:D13)</f>
        <v>1027</v>
      </c>
      <c r="E11" s="28">
        <f>SUM(B11:D11)</f>
        <v>8375</v>
      </c>
      <c r="F11" s="28"/>
      <c r="G11" s="28">
        <f>SUM(G12:G13)</f>
        <v>49538</v>
      </c>
      <c r="H11" s="28">
        <f>SUM(H12:H13)</f>
        <v>16409</v>
      </c>
      <c r="I11" s="28">
        <f>SUM(I12:I13)</f>
        <v>8579</v>
      </c>
      <c r="J11" s="28">
        <f>SUM(G11:I11)</f>
        <v>74526</v>
      </c>
      <c r="K11" s="8"/>
      <c r="L11" s="28">
        <f>SUM(L12:L13)</f>
        <v>208</v>
      </c>
      <c r="M11" s="28">
        <f>SUM(M12:M13)</f>
        <v>63</v>
      </c>
      <c r="N11" s="28">
        <f>SUM(N12:N13)</f>
        <v>45</v>
      </c>
      <c r="O11" s="28">
        <f>SUM(L11:N11)</f>
        <v>316</v>
      </c>
    </row>
    <row r="12" spans="1:15" ht="12.75" customHeight="1">
      <c r="A12" s="3" t="s">
        <v>29</v>
      </c>
      <c r="B12" s="8">
        <v>5040</v>
      </c>
      <c r="C12" s="8">
        <v>1563</v>
      </c>
      <c r="D12" s="8">
        <v>766</v>
      </c>
      <c r="E12" s="8">
        <f>SUM(B12:D12)</f>
        <v>7369</v>
      </c>
      <c r="F12" s="8"/>
      <c r="G12" s="8">
        <v>45097</v>
      </c>
      <c r="H12" s="8">
        <v>14559</v>
      </c>
      <c r="I12" s="8">
        <v>6139</v>
      </c>
      <c r="J12" s="8">
        <f>SUM(G12:I12)</f>
        <v>65795</v>
      </c>
      <c r="K12" s="8"/>
      <c r="L12" s="8">
        <v>170</v>
      </c>
      <c r="M12" s="8">
        <v>56</v>
      </c>
      <c r="N12" s="8">
        <v>30</v>
      </c>
      <c r="O12" s="8">
        <f>SUM(L12:N12)</f>
        <v>256</v>
      </c>
    </row>
    <row r="13" spans="1:15" ht="12.75" customHeight="1">
      <c r="A13" s="3" t="s">
        <v>30</v>
      </c>
      <c r="B13" s="8">
        <v>614</v>
      </c>
      <c r="C13" s="8">
        <v>131</v>
      </c>
      <c r="D13" s="8">
        <v>261</v>
      </c>
      <c r="E13" s="8">
        <f>SUM(B13:D13)</f>
        <v>1006</v>
      </c>
      <c r="F13" s="8"/>
      <c r="G13" s="8">
        <v>4441</v>
      </c>
      <c r="H13" s="8">
        <v>1850</v>
      </c>
      <c r="I13" s="8">
        <v>2440</v>
      </c>
      <c r="J13" s="8">
        <f>SUM(G13:I13)</f>
        <v>8731</v>
      </c>
      <c r="K13" s="8"/>
      <c r="L13" s="8">
        <v>38</v>
      </c>
      <c r="M13" s="8">
        <v>7</v>
      </c>
      <c r="N13" s="8">
        <v>15</v>
      </c>
      <c r="O13" s="8">
        <f>SUM(L13:N13)</f>
        <v>60</v>
      </c>
    </row>
    <row r="14" spans="1:16" ht="12.75" customHeight="1">
      <c r="A14" s="4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4"/>
    </row>
    <row r="15" spans="1:15" ht="9" customHeight="1">
      <c r="A15" s="5"/>
      <c r="B15" s="7"/>
      <c r="C15" s="7"/>
      <c r="D15" s="7"/>
      <c r="E15" s="7"/>
      <c r="F15" s="7"/>
      <c r="G15" s="7"/>
      <c r="H15" s="7"/>
      <c r="I15" s="8"/>
      <c r="J15" s="7"/>
      <c r="K15" s="8"/>
      <c r="L15" s="8"/>
      <c r="M15" s="8"/>
      <c r="N15" s="8"/>
      <c r="O15" s="7"/>
    </row>
    <row r="16" spans="1:15" ht="12.75" customHeight="1">
      <c r="A16" s="26" t="s">
        <v>24</v>
      </c>
      <c r="B16" s="33">
        <f>SUM(B10:B10,B11)</f>
        <v>7107</v>
      </c>
      <c r="C16" s="33">
        <f>SUM(C10:C10,C11)</f>
        <v>2039</v>
      </c>
      <c r="D16" s="33">
        <f>SUM(D10:D10,D11)</f>
        <v>2465</v>
      </c>
      <c r="E16" s="28">
        <f>SUM(B16:D16)</f>
        <v>11611</v>
      </c>
      <c r="F16" s="28"/>
      <c r="G16" s="33">
        <f>SUM(G10:G10,G11)</f>
        <v>56206</v>
      </c>
      <c r="H16" s="33">
        <f>SUM(H10:H10,H11)</f>
        <v>17645</v>
      </c>
      <c r="I16" s="33">
        <f>SUM(I10:I10,I11)</f>
        <v>16517</v>
      </c>
      <c r="J16" s="28">
        <f>SUM(G16:I16)</f>
        <v>90368</v>
      </c>
      <c r="K16" s="8"/>
      <c r="L16" s="33">
        <f>SUM(L10:L10,L11)</f>
        <v>272</v>
      </c>
      <c r="M16" s="33">
        <f>SUM(M10:M10,M11)</f>
        <v>88</v>
      </c>
      <c r="N16" s="33">
        <f>SUM(N10:N10,N11)</f>
        <v>132</v>
      </c>
      <c r="O16" s="28">
        <f>SUM(L16:N16)</f>
        <v>492</v>
      </c>
    </row>
    <row r="17" spans="1:16" ht="9" customHeight="1">
      <c r="A17" s="4"/>
      <c r="B17" s="18"/>
      <c r="C17" s="18"/>
      <c r="D17" s="18"/>
      <c r="E17" s="18"/>
      <c r="F17" s="18"/>
      <c r="G17" s="18"/>
      <c r="H17" s="18"/>
      <c r="I17" s="9"/>
      <c r="J17" s="9"/>
      <c r="K17" s="9"/>
      <c r="L17" s="9"/>
      <c r="M17" s="9"/>
      <c r="N17" s="9"/>
      <c r="O17" s="9"/>
      <c r="P17" s="4"/>
    </row>
    <row r="18" spans="2:15" ht="12.75" customHeight="1">
      <c r="B18" s="7"/>
      <c r="C18" s="17"/>
      <c r="D18" s="17"/>
      <c r="E18" s="17"/>
      <c r="F18" s="17"/>
      <c r="G18" s="17"/>
      <c r="H18" s="8"/>
      <c r="I18" s="8"/>
      <c r="J18" s="8"/>
      <c r="K18" s="8"/>
      <c r="L18" s="8"/>
      <c r="M18" s="8"/>
      <c r="N18" s="8"/>
      <c r="O18" s="8"/>
    </row>
    <row r="19" spans="1:7" ht="13.5" customHeight="1">
      <c r="A19" s="10" t="s">
        <v>31</v>
      </c>
      <c r="B19" s="36"/>
      <c r="C19" s="36"/>
      <c r="D19" s="36"/>
      <c r="E19" s="36"/>
      <c r="F19" s="36"/>
      <c r="G19" s="38"/>
    </row>
    <row r="20" spans="1:7" ht="13.5" customHeight="1">
      <c r="A20" s="37"/>
      <c r="B20" s="37"/>
      <c r="C20" s="37"/>
      <c r="D20" s="37"/>
      <c r="E20" s="37"/>
      <c r="F20" s="37"/>
      <c r="G20" s="37"/>
    </row>
    <row r="21" spans="1:7" ht="13.5" customHeight="1">
      <c r="A21" s="36"/>
      <c r="B21" s="36"/>
      <c r="C21" s="36"/>
      <c r="D21" s="36"/>
      <c r="E21" s="36"/>
      <c r="F21" s="36"/>
      <c r="G21" s="38"/>
    </row>
    <row r="22" spans="4:7" ht="13.5" customHeight="1">
      <c r="D22" s="10"/>
      <c r="E22" s="10"/>
      <c r="F22" s="10"/>
      <c r="G22" s="17"/>
    </row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</sheetData>
  <mergeCells count="6">
    <mergeCell ref="A1:O1"/>
    <mergeCell ref="B6:E6"/>
    <mergeCell ref="A2:O2"/>
    <mergeCell ref="A3:O3"/>
    <mergeCell ref="L6:O6"/>
    <mergeCell ref="G6:J6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12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Maquina_5</cp:lastModifiedBy>
  <cp:lastPrinted>2006-09-27T19:58:05Z</cp:lastPrinted>
  <dcterms:created xsi:type="dcterms:W3CDTF">1997-06-12T20:35:02Z</dcterms:created>
  <dcterms:modified xsi:type="dcterms:W3CDTF">2006-09-27T19:58:22Z</dcterms:modified>
  <cp:category/>
  <cp:version/>
  <cp:contentType/>
  <cp:contentStatus/>
</cp:coreProperties>
</file>