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resumen" sheetId="1" r:id="rId1"/>
    <sheet name="alu_carr" sheetId="2" r:id="rId2"/>
    <sheet name="p_a_zg(INTERNET)" sheetId="3" r:id="rId3"/>
  </sheets>
  <definedNames>
    <definedName name="_xlnm.Print_Area" localSheetId="1">'alu_carr'!$A$1:$H$48</definedName>
    <definedName name="_xlnm.Print_Area" localSheetId="2">'p_a_zg(INTERNET)'!$A$1:$P$42</definedName>
  </definedNames>
  <calcPr fullCalcOnLoad="1"/>
</workbook>
</file>

<file path=xl/sharedStrings.xml><?xml version="1.0" encoding="utf-8"?>
<sst xmlns="http://schemas.openxmlformats.org/spreadsheetml/2006/main" count="94" uniqueCount="60">
  <si>
    <t>Plan ENP</t>
  </si>
  <si>
    <t>Plan CCH</t>
  </si>
  <si>
    <t>Administración (Cuautitlán)</t>
  </si>
  <si>
    <t>Arquitectura</t>
  </si>
  <si>
    <t>Arquitectura (Acatlán)</t>
  </si>
  <si>
    <t>Cirujano Dentista</t>
  </si>
  <si>
    <t>Contaduría (Cuautitlán)</t>
  </si>
  <si>
    <t>Derecho</t>
  </si>
  <si>
    <t>Derecho (Acatlán)</t>
  </si>
  <si>
    <t>Diseño Gráfico</t>
  </si>
  <si>
    <t>Historia</t>
  </si>
  <si>
    <t>Informática</t>
  </si>
  <si>
    <t>Ingeniería Civil</t>
  </si>
  <si>
    <t>Ingeniería en Computación</t>
  </si>
  <si>
    <t>Ingeniería Industrial</t>
  </si>
  <si>
    <t>Médico Cirujano</t>
  </si>
  <si>
    <t>Pedagogía</t>
  </si>
  <si>
    <t>Pedagogía (Acatlán)</t>
  </si>
  <si>
    <t>Psicología</t>
  </si>
  <si>
    <t>Relaciones Internacionales</t>
  </si>
  <si>
    <t>Trabajo Social</t>
  </si>
  <si>
    <t>T O T A L</t>
  </si>
  <si>
    <t>Instituciones</t>
  </si>
  <si>
    <t>Profesores</t>
  </si>
  <si>
    <t>Alumnos</t>
  </si>
  <si>
    <t>Licenciatura</t>
  </si>
  <si>
    <t xml:space="preserve">   Plan ENP</t>
  </si>
  <si>
    <t xml:space="preserve">   Plan CCH</t>
  </si>
  <si>
    <t>FUENTE: Dirección General de Incorporación y Revalidación de Estudios, UNAM.</t>
  </si>
  <si>
    <t>Metropolitana</t>
  </si>
  <si>
    <t>Foránea</t>
  </si>
  <si>
    <t>Total</t>
  </si>
  <si>
    <t>Hombres</t>
  </si>
  <si>
    <t>Mujeres</t>
  </si>
  <si>
    <t>Primer Ingreso</t>
  </si>
  <si>
    <t>Reingreso</t>
  </si>
  <si>
    <t>Población</t>
  </si>
  <si>
    <t>LICENCIATURA</t>
  </si>
  <si>
    <t>BACHILLERATO</t>
  </si>
  <si>
    <t>Bachillerato</t>
  </si>
  <si>
    <t>Ingeniería en Telecomunicaciones</t>
  </si>
  <si>
    <r>
      <t>Administración</t>
    </r>
    <r>
      <rPr>
        <vertAlign val="superscript"/>
        <sz val="10"/>
        <rFont val="Arial"/>
        <family val="2"/>
      </rPr>
      <t>a</t>
    </r>
  </si>
  <si>
    <t>Sedes</t>
  </si>
  <si>
    <t>Nivel</t>
  </si>
  <si>
    <t>Nivel / Carrera</t>
  </si>
  <si>
    <t>Derecho (Aragón)</t>
  </si>
  <si>
    <r>
      <t>Enfermería y Obstetricia</t>
    </r>
    <r>
      <rPr>
        <vertAlign val="superscript"/>
        <sz val="10"/>
        <rFont val="Arial"/>
        <family val="2"/>
      </rPr>
      <t>a</t>
    </r>
  </si>
  <si>
    <t>Ingeniería en Computación (Aragón)</t>
  </si>
  <si>
    <t>Pedagogía (Aragón)</t>
  </si>
  <si>
    <t xml:space="preserve">Local </t>
  </si>
  <si>
    <t>Planes de estudio</t>
  </si>
  <si>
    <t>INSTITUCIONES INCORPORADAS</t>
  </si>
  <si>
    <t>2006-2007</t>
  </si>
  <si>
    <t>Contaduría</t>
  </si>
  <si>
    <t>UNAM. SISTEMA INCORPORADO</t>
  </si>
  <si>
    <t>Ciencias de la Comunicación</t>
  </si>
  <si>
    <t>ZONA GEOGRÁFICA</t>
  </si>
  <si>
    <t>ALUMNOS</t>
  </si>
  <si>
    <r>
      <t>a</t>
    </r>
    <r>
      <rPr>
        <sz val="8"/>
        <rFont val="Arial"/>
        <family val="2"/>
      </rPr>
      <t xml:space="preserve">  Incluye al Sistema Universidad Abierta.</t>
    </r>
  </si>
  <si>
    <t>incorporados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</si>
</sst>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&quot;$&quot;_);\(#,##0&quot;$&quot;\)"/>
    <numFmt numFmtId="193" formatCode="#,##0&quot;$&quot;_);[Red]\(#,##0&quot;$&quot;\)"/>
    <numFmt numFmtId="194" formatCode="#,##0.00&quot;$&quot;_);\(#,##0.00&quot;$&quot;\)"/>
    <numFmt numFmtId="195" formatCode="#,##0.00&quot;$&quot;_);[Red]\(#,##0.00&quot;$&quot;\)"/>
    <numFmt numFmtId="196" formatCode="0.0%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 indent="1"/>
    </xf>
    <xf numFmtId="3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wrapText="1" indent="1"/>
    </xf>
    <xf numFmtId="3" fontId="5" fillId="0" borderId="0" xfId="0" applyNumberFormat="1" applyFont="1" applyBorder="1" applyAlignment="1">
      <alignment horizontal="left" inden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AD84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75" workbookViewId="0" topLeftCell="A1">
      <selection activeCell="I28" sqref="I28"/>
    </sheetView>
  </sheetViews>
  <sheetFormatPr defaultColWidth="11.421875" defaultRowHeight="12.75"/>
  <cols>
    <col min="1" max="1" width="14.421875" style="3" customWidth="1"/>
    <col min="2" max="3" width="13.00390625" style="3" customWidth="1"/>
    <col min="4" max="4" width="6.57421875" style="3" customWidth="1"/>
    <col min="5" max="7" width="13.00390625" style="3" customWidth="1"/>
    <col min="8" max="16384" width="11.421875" style="3" customWidth="1"/>
  </cols>
  <sheetData>
    <row r="1" spans="1:7" ht="12.75" customHeight="1">
      <c r="A1" s="55" t="s">
        <v>54</v>
      </c>
      <c r="B1" s="55"/>
      <c r="C1" s="55"/>
      <c r="D1" s="55"/>
      <c r="E1" s="55"/>
      <c r="F1" s="55"/>
      <c r="G1" s="55"/>
    </row>
    <row r="2" spans="1:7" ht="12.75" customHeight="1">
      <c r="A2" s="55" t="s">
        <v>52</v>
      </c>
      <c r="B2" s="55"/>
      <c r="C2" s="55"/>
      <c r="D2" s="55"/>
      <c r="E2" s="55"/>
      <c r="F2" s="55"/>
      <c r="G2" s="55"/>
    </row>
    <row r="3" spans="1:7" ht="12.75" customHeight="1">
      <c r="A3" s="12"/>
      <c r="B3" s="12"/>
      <c r="C3" s="13"/>
      <c r="D3" s="13"/>
      <c r="E3" s="13"/>
      <c r="F3" s="4"/>
      <c r="G3" s="4"/>
    </row>
    <row r="4" s="5" customFormat="1" ht="9" customHeight="1"/>
    <row r="5" spans="2:7" ht="11.25" customHeight="1">
      <c r="B5" s="22" t="s">
        <v>50</v>
      </c>
      <c r="E5" s="56" t="s">
        <v>24</v>
      </c>
      <c r="F5" s="56"/>
      <c r="G5" s="56"/>
    </row>
    <row r="6" spans="1:7" ht="12.75">
      <c r="A6" s="10" t="s">
        <v>43</v>
      </c>
      <c r="B6" s="52" t="s">
        <v>59</v>
      </c>
      <c r="C6" s="6" t="s">
        <v>23</v>
      </c>
      <c r="D6" s="6"/>
      <c r="E6" s="6" t="s">
        <v>32</v>
      </c>
      <c r="F6" s="6" t="s">
        <v>33</v>
      </c>
      <c r="G6" s="6" t="s">
        <v>31</v>
      </c>
    </row>
    <row r="7" spans="1:7" ht="9" customHeight="1">
      <c r="A7" s="4"/>
      <c r="B7" s="14"/>
      <c r="C7" s="14"/>
      <c r="D7" s="14"/>
      <c r="E7" s="15"/>
      <c r="F7" s="4"/>
      <c r="G7" s="4"/>
    </row>
    <row r="8" spans="1:5" ht="12.75" customHeight="1">
      <c r="A8" s="5"/>
      <c r="B8" s="5"/>
      <c r="C8" s="5"/>
      <c r="D8" s="5"/>
      <c r="E8" s="5"/>
    </row>
    <row r="9" spans="1:7" ht="12.75" customHeight="1">
      <c r="A9" s="36" t="s">
        <v>25</v>
      </c>
      <c r="B9" s="30">
        <v>163</v>
      </c>
      <c r="C9" s="30">
        <v>3022</v>
      </c>
      <c r="D9" s="30"/>
      <c r="E9" s="30">
        <v>5428</v>
      </c>
      <c r="F9" s="30">
        <v>10151</v>
      </c>
      <c r="G9" s="30">
        <f>SUM(E9:F9)</f>
        <v>15579</v>
      </c>
    </row>
    <row r="10" spans="1:7" ht="12.75" customHeight="1">
      <c r="A10" s="36" t="s">
        <v>39</v>
      </c>
      <c r="B10" s="30">
        <f>SUM(B11:B12)</f>
        <v>310</v>
      </c>
      <c r="C10" s="30">
        <f>SUM(C11:C12)</f>
        <v>8257</v>
      </c>
      <c r="D10" s="30"/>
      <c r="E10" s="30">
        <f>SUM(E11:E12)</f>
        <v>33691</v>
      </c>
      <c r="F10" s="30">
        <f>SUM(F11:F12)</f>
        <v>37424</v>
      </c>
      <c r="G10" s="30">
        <f>SUM(E10:F10)</f>
        <v>71115</v>
      </c>
    </row>
    <row r="11" spans="1:7" ht="12.75" customHeight="1">
      <c r="A11" s="34" t="s">
        <v>0</v>
      </c>
      <c r="B11" s="27">
        <v>253</v>
      </c>
      <c r="C11" s="27">
        <v>7274</v>
      </c>
      <c r="D11" s="27"/>
      <c r="E11" s="8">
        <v>29605</v>
      </c>
      <c r="F11" s="8">
        <v>32674</v>
      </c>
      <c r="G11" s="8">
        <f>SUM(E11:F11)</f>
        <v>62279</v>
      </c>
    </row>
    <row r="12" spans="1:7" ht="12.75" customHeight="1">
      <c r="A12" s="34" t="s">
        <v>1</v>
      </c>
      <c r="B12" s="27">
        <v>57</v>
      </c>
      <c r="C12" s="27">
        <v>983</v>
      </c>
      <c r="D12" s="27"/>
      <c r="E12" s="8">
        <v>4086</v>
      </c>
      <c r="F12" s="8">
        <v>4750</v>
      </c>
      <c r="G12" s="8">
        <f>SUM(E12:F12)</f>
        <v>8836</v>
      </c>
    </row>
    <row r="13" spans="1:7" ht="12.75" customHeight="1">
      <c r="A13" s="4"/>
      <c r="B13" s="16"/>
      <c r="C13" s="9"/>
      <c r="D13" s="9"/>
      <c r="E13" s="9"/>
      <c r="F13" s="4"/>
      <c r="G13" s="4"/>
    </row>
    <row r="14" spans="1:5" ht="9" customHeight="1">
      <c r="A14" s="20"/>
      <c r="B14" s="7"/>
      <c r="C14" s="7"/>
      <c r="D14" s="7"/>
      <c r="E14" s="7"/>
    </row>
    <row r="15" spans="1:7" ht="12.75" customHeight="1">
      <c r="A15" s="28" t="s">
        <v>21</v>
      </c>
      <c r="B15" s="35">
        <f>SUM(B9,B10)</f>
        <v>473</v>
      </c>
      <c r="C15" s="35">
        <f>SUM(C9,C10)</f>
        <v>11279</v>
      </c>
      <c r="D15" s="35"/>
      <c r="E15" s="35">
        <f>SUM(E9,E10)</f>
        <v>39119</v>
      </c>
      <c r="F15" s="35">
        <f>SUM(F9,F10)</f>
        <v>47575</v>
      </c>
      <c r="G15" s="35">
        <f>SUM(G9,G10)</f>
        <v>86694</v>
      </c>
    </row>
    <row r="16" spans="1:7" ht="9" customHeight="1">
      <c r="A16" s="4"/>
      <c r="B16" s="4"/>
      <c r="C16" s="18"/>
      <c r="D16" s="18"/>
      <c r="E16" s="18"/>
      <c r="F16" s="4"/>
      <c r="G16" s="4"/>
    </row>
    <row r="17" ht="13.5" customHeight="1"/>
    <row r="18" ht="13.5" customHeight="1"/>
    <row r="19" spans="1:7" ht="12.75">
      <c r="A19" s="5"/>
      <c r="B19" s="5"/>
      <c r="F19" s="5"/>
      <c r="G19" s="5"/>
    </row>
    <row r="20" spans="1:7" ht="12.75">
      <c r="A20" s="5"/>
      <c r="B20" s="54" t="s">
        <v>54</v>
      </c>
      <c r="C20" s="54"/>
      <c r="D20" s="54"/>
      <c r="E20" s="54"/>
      <c r="F20" s="54"/>
      <c r="G20" s="5"/>
    </row>
    <row r="21" spans="1:7" ht="12.75" customHeight="1">
      <c r="A21" s="5"/>
      <c r="B21" s="53" t="s">
        <v>51</v>
      </c>
      <c r="C21" s="53"/>
      <c r="D21" s="53"/>
      <c r="E21" s="53"/>
      <c r="F21" s="53"/>
      <c r="G21" s="5"/>
    </row>
    <row r="22" spans="1:7" ht="12.75" customHeight="1">
      <c r="A22" s="19"/>
      <c r="B22" s="54" t="s">
        <v>52</v>
      </c>
      <c r="C22" s="54"/>
      <c r="D22" s="54"/>
      <c r="E22" s="54"/>
      <c r="F22" s="54"/>
      <c r="G22" s="25"/>
    </row>
    <row r="23" spans="1:7" ht="12.75" customHeight="1">
      <c r="A23" s="5"/>
      <c r="B23" s="5"/>
      <c r="C23" s="4"/>
      <c r="D23" s="4"/>
      <c r="E23" s="4"/>
      <c r="F23" s="5"/>
      <c r="G23" s="25"/>
    </row>
    <row r="24" spans="1:7" ht="12.75" customHeight="1">
      <c r="A24" s="5"/>
      <c r="B24" s="5"/>
      <c r="F24" s="5"/>
      <c r="G24" s="5"/>
    </row>
    <row r="25" spans="1:7" ht="12.75" customHeight="1">
      <c r="A25" s="5"/>
      <c r="B25" s="5"/>
      <c r="C25" s="3" t="s">
        <v>22</v>
      </c>
      <c r="E25" s="3">
        <v>310</v>
      </c>
      <c r="F25" s="28"/>
      <c r="G25" s="29"/>
    </row>
    <row r="26" spans="1:7" ht="12.75" customHeight="1">
      <c r="A26" s="5"/>
      <c r="B26" s="5"/>
      <c r="C26" s="3" t="s">
        <v>42</v>
      </c>
      <c r="E26" s="3">
        <v>343</v>
      </c>
      <c r="F26" s="28"/>
      <c r="G26" s="29"/>
    </row>
    <row r="27" spans="1:7" ht="12.75" customHeight="1">
      <c r="A27" s="5"/>
      <c r="B27" s="5"/>
      <c r="C27" s="4"/>
      <c r="D27" s="4"/>
      <c r="E27" s="4"/>
      <c r="F27" s="37"/>
      <c r="G27" s="7"/>
    </row>
    <row r="28" spans="1:7" ht="12.75" customHeight="1">
      <c r="A28" s="5"/>
      <c r="B28" s="5"/>
      <c r="C28" s="5"/>
      <c r="D28" s="5"/>
      <c r="F28" s="37"/>
      <c r="G28" s="7"/>
    </row>
    <row r="29" spans="1:7" ht="12.75" customHeight="1">
      <c r="A29" s="10" t="s">
        <v>28</v>
      </c>
      <c r="B29" s="5"/>
      <c r="F29" s="5"/>
      <c r="G29" s="5"/>
    </row>
    <row r="30" spans="1:7" ht="12.75" customHeight="1">
      <c r="A30" s="5"/>
      <c r="B30" s="5"/>
      <c r="F30" s="5"/>
      <c r="G30" s="5"/>
    </row>
    <row r="31" spans="1:7" ht="12.75" customHeight="1">
      <c r="A31" s="5"/>
      <c r="B31" s="5"/>
      <c r="F31" s="28"/>
      <c r="G31" s="29"/>
    </row>
    <row r="32" spans="1:7" ht="12.75" customHeight="1">
      <c r="A32" s="5"/>
      <c r="B32" s="5"/>
      <c r="F32" s="5"/>
      <c r="G32" s="5"/>
    </row>
    <row r="33" spans="1:2" ht="12.75" customHeight="1">
      <c r="A33" s="5"/>
      <c r="B33" s="5"/>
    </row>
    <row r="34" ht="12.75" customHeight="1">
      <c r="F34" s="10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spans="3:4" ht="12.75" customHeight="1">
      <c r="C44" s="10"/>
      <c r="D44" s="10"/>
    </row>
    <row r="45" spans="3:4" ht="12.75" customHeight="1">
      <c r="C45" s="10"/>
      <c r="D45" s="10"/>
    </row>
  </sheetData>
  <mergeCells count="6">
    <mergeCell ref="B21:F21"/>
    <mergeCell ref="B22:F22"/>
    <mergeCell ref="A1:G1"/>
    <mergeCell ref="A2:G2"/>
    <mergeCell ref="E5:G5"/>
    <mergeCell ref="B20:F20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landscape" scale="79" r:id="rId1"/>
  <headerFooter alignWithMargins="0">
    <oddHeader>&amp;R&amp;"Arial,Negrita"&amp;14Resumen Estadístico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="75" zoomScaleNormal="75" workbookViewId="0" topLeftCell="A1">
      <selection activeCell="M31" sqref="M30:M31"/>
    </sheetView>
  </sheetViews>
  <sheetFormatPr defaultColWidth="11.421875" defaultRowHeight="12.75"/>
  <cols>
    <col min="1" max="1" width="37.140625" style="3" customWidth="1"/>
    <col min="2" max="7" width="10.421875" style="3" customWidth="1"/>
    <col min="8" max="8" width="10.57421875" style="3" customWidth="1"/>
    <col min="9" max="16384" width="11.421875" style="3" customWidth="1"/>
  </cols>
  <sheetData>
    <row r="1" spans="1:8" ht="12.75">
      <c r="A1" s="53" t="s">
        <v>54</v>
      </c>
      <c r="B1" s="53"/>
      <c r="C1" s="53"/>
      <c r="D1" s="53"/>
      <c r="E1" s="53"/>
      <c r="F1" s="53"/>
      <c r="G1" s="53"/>
      <c r="H1" s="53"/>
    </row>
    <row r="2" spans="1:8" ht="12.75" customHeight="1">
      <c r="A2" s="1" t="s">
        <v>57</v>
      </c>
      <c r="B2" s="2"/>
      <c r="C2" s="2"/>
      <c r="D2" s="2"/>
      <c r="E2" s="2"/>
      <c r="F2" s="2"/>
      <c r="G2" s="2"/>
      <c r="H2" s="2"/>
    </row>
    <row r="3" spans="1:8" ht="12.75" customHeight="1">
      <c r="A3" s="53" t="s">
        <v>52</v>
      </c>
      <c r="B3" s="53"/>
      <c r="C3" s="53"/>
      <c r="D3" s="53"/>
      <c r="E3" s="53"/>
      <c r="F3" s="53"/>
      <c r="G3" s="53"/>
      <c r="H3" s="53"/>
    </row>
    <row r="4" spans="1:8" ht="12.75" customHeight="1">
      <c r="A4" s="12"/>
      <c r="B4" s="13"/>
      <c r="C4" s="13"/>
      <c r="D4" s="13"/>
      <c r="E4" s="13"/>
      <c r="F4" s="13"/>
      <c r="G4" s="13"/>
      <c r="H4" s="13"/>
    </row>
    <row r="5" spans="9:15" s="5" customFormat="1" ht="9" customHeight="1">
      <c r="I5" s="3"/>
      <c r="J5" s="3"/>
      <c r="K5" s="3"/>
      <c r="L5" s="3"/>
      <c r="M5" s="8"/>
      <c r="O5" s="7"/>
    </row>
    <row r="6" spans="1:15" s="5" customFormat="1" ht="12" customHeight="1">
      <c r="A6" s="19"/>
      <c r="B6" s="57" t="s">
        <v>34</v>
      </c>
      <c r="C6" s="57"/>
      <c r="D6" s="57"/>
      <c r="E6" s="57" t="s">
        <v>35</v>
      </c>
      <c r="F6" s="57"/>
      <c r="G6" s="57"/>
      <c r="H6" s="23" t="s">
        <v>36</v>
      </c>
      <c r="I6" s="3"/>
      <c r="J6" s="3"/>
      <c r="K6" s="3"/>
      <c r="L6" s="3"/>
      <c r="M6" s="8"/>
      <c r="N6" s="3"/>
      <c r="O6" s="7"/>
    </row>
    <row r="7" spans="1:15" ht="12" customHeight="1">
      <c r="A7" s="10" t="s">
        <v>44</v>
      </c>
      <c r="B7" s="6" t="s">
        <v>32</v>
      </c>
      <c r="C7" s="6" t="s">
        <v>33</v>
      </c>
      <c r="D7" s="6" t="s">
        <v>31</v>
      </c>
      <c r="E7" s="6" t="s">
        <v>32</v>
      </c>
      <c r="F7" s="6" t="s">
        <v>33</v>
      </c>
      <c r="G7" s="6" t="s">
        <v>31</v>
      </c>
      <c r="H7" s="22" t="s">
        <v>31</v>
      </c>
      <c r="M7" s="8"/>
      <c r="O7" s="7"/>
    </row>
    <row r="8" spans="1:15" ht="9" customHeight="1">
      <c r="A8" s="4"/>
      <c r="B8" s="14"/>
      <c r="C8" s="14"/>
      <c r="D8" s="14"/>
      <c r="E8" s="14"/>
      <c r="F8" s="14"/>
      <c r="G8" s="14"/>
      <c r="H8" s="15"/>
      <c r="M8" s="8"/>
      <c r="O8" s="7"/>
    </row>
    <row r="9" spans="1:15" ht="12.75" customHeight="1">
      <c r="A9" s="5"/>
      <c r="B9" s="5"/>
      <c r="C9" s="5"/>
      <c r="D9" s="5"/>
      <c r="E9" s="5"/>
      <c r="F9" s="5"/>
      <c r="G9" s="5"/>
      <c r="H9" s="5"/>
      <c r="L9" s="11"/>
      <c r="M9" s="8"/>
      <c r="O9" s="7"/>
    </row>
    <row r="10" spans="1:15" ht="12.75" customHeight="1">
      <c r="A10" s="28" t="s">
        <v>37</v>
      </c>
      <c r="B10" s="31">
        <f>SUM(B11:B37)</f>
        <v>1271</v>
      </c>
      <c r="C10" s="31">
        <f>SUM(C11:C37)</f>
        <v>2779</v>
      </c>
      <c r="D10" s="31">
        <f>SUM(B10:C10)</f>
        <v>4050</v>
      </c>
      <c r="E10" s="31">
        <f>SUM(E11:E37)</f>
        <v>4157</v>
      </c>
      <c r="F10" s="31">
        <f>SUM(F11:F37)</f>
        <v>7372</v>
      </c>
      <c r="G10" s="31">
        <f>SUM(E10:F10)</f>
        <v>11529</v>
      </c>
      <c r="H10" s="29">
        <f>SUM(G10,D10)</f>
        <v>15579</v>
      </c>
      <c r="K10" s="8"/>
      <c r="L10" s="24"/>
      <c r="M10" s="24"/>
      <c r="N10" s="24"/>
      <c r="O10" s="7"/>
    </row>
    <row r="11" spans="1:15" ht="12.75" customHeight="1">
      <c r="A11" s="37" t="s">
        <v>41</v>
      </c>
      <c r="B11" s="33">
        <f>2+150</f>
        <v>152</v>
      </c>
      <c r="C11" s="33">
        <f>6+160</f>
        <v>166</v>
      </c>
      <c r="D11" s="32">
        <f aca="true" t="shared" si="0" ref="D11:D40">SUM(B11:C11)</f>
        <v>318</v>
      </c>
      <c r="E11" s="33">
        <f>38+522</f>
        <v>560</v>
      </c>
      <c r="F11" s="33">
        <f>30+802</f>
        <v>832</v>
      </c>
      <c r="G11" s="32">
        <f aca="true" t="shared" si="1" ref="G11:G40">SUM(E11:F11)</f>
        <v>1392</v>
      </c>
      <c r="H11" s="7">
        <f aca="true" t="shared" si="2" ref="H11:H40">SUM(G11,D11)</f>
        <v>1710</v>
      </c>
      <c r="K11" s="8"/>
      <c r="L11" s="8"/>
      <c r="M11" s="8"/>
      <c r="N11" s="24"/>
      <c r="O11" s="8"/>
    </row>
    <row r="12" spans="1:15" ht="12.75" customHeight="1">
      <c r="A12" s="37" t="s">
        <v>2</v>
      </c>
      <c r="B12" s="32">
        <v>0</v>
      </c>
      <c r="C12" s="32">
        <v>0</v>
      </c>
      <c r="D12" s="32">
        <f t="shared" si="0"/>
        <v>0</v>
      </c>
      <c r="E12" s="32">
        <v>8</v>
      </c>
      <c r="F12" s="32">
        <v>6</v>
      </c>
      <c r="G12" s="32">
        <f t="shared" si="1"/>
        <v>14</v>
      </c>
      <c r="H12" s="7">
        <f t="shared" si="2"/>
        <v>14</v>
      </c>
      <c r="K12" s="8"/>
      <c r="L12" s="24"/>
      <c r="M12" s="24"/>
      <c r="N12" s="24"/>
      <c r="O12" s="8"/>
    </row>
    <row r="13" spans="1:15" ht="12.75" customHeight="1">
      <c r="A13" s="37" t="s">
        <v>3</v>
      </c>
      <c r="B13" s="32">
        <v>67</v>
      </c>
      <c r="C13" s="32">
        <v>38</v>
      </c>
      <c r="D13" s="32">
        <f t="shared" si="0"/>
        <v>105</v>
      </c>
      <c r="E13" s="33">
        <v>179</v>
      </c>
      <c r="F13" s="33">
        <v>79</v>
      </c>
      <c r="G13" s="32">
        <f t="shared" si="1"/>
        <v>258</v>
      </c>
      <c r="H13" s="7">
        <f t="shared" si="2"/>
        <v>363</v>
      </c>
      <c r="K13" s="8"/>
      <c r="L13" s="8"/>
      <c r="M13" s="8"/>
      <c r="O13" s="8"/>
    </row>
    <row r="14" spans="1:15" ht="12.75" customHeight="1">
      <c r="A14" s="37" t="s">
        <v>4</v>
      </c>
      <c r="B14" s="32">
        <v>20</v>
      </c>
      <c r="C14" s="32">
        <v>15</v>
      </c>
      <c r="D14" s="32">
        <f t="shared" si="0"/>
        <v>35</v>
      </c>
      <c r="E14" s="32">
        <v>45</v>
      </c>
      <c r="F14" s="32">
        <v>26</v>
      </c>
      <c r="G14" s="32">
        <f t="shared" si="1"/>
        <v>71</v>
      </c>
      <c r="H14" s="7">
        <f t="shared" si="2"/>
        <v>106</v>
      </c>
      <c r="O14" s="8"/>
    </row>
    <row r="15" spans="1:15" ht="13.5" customHeight="1">
      <c r="A15" s="50" t="s">
        <v>55</v>
      </c>
      <c r="B15" s="32">
        <v>31</v>
      </c>
      <c r="C15" s="32">
        <v>68</v>
      </c>
      <c r="D15" s="32">
        <f t="shared" si="0"/>
        <v>99</v>
      </c>
      <c r="E15" s="32">
        <v>97</v>
      </c>
      <c r="F15" s="32">
        <v>193</v>
      </c>
      <c r="G15" s="32">
        <f t="shared" si="1"/>
        <v>290</v>
      </c>
      <c r="H15" s="7">
        <f t="shared" si="2"/>
        <v>389</v>
      </c>
      <c r="O15" s="8"/>
    </row>
    <row r="16" spans="1:15" ht="12.75" customHeight="1">
      <c r="A16" s="37" t="s">
        <v>5</v>
      </c>
      <c r="B16" s="32">
        <v>10</v>
      </c>
      <c r="C16" s="32">
        <v>25</v>
      </c>
      <c r="D16" s="32">
        <f t="shared" si="0"/>
        <v>35</v>
      </c>
      <c r="E16" s="32">
        <v>12</v>
      </c>
      <c r="F16" s="32">
        <v>38</v>
      </c>
      <c r="G16" s="32">
        <f t="shared" si="1"/>
        <v>50</v>
      </c>
      <c r="H16" s="7">
        <f t="shared" si="2"/>
        <v>85</v>
      </c>
      <c r="O16" s="8"/>
    </row>
    <row r="17" spans="1:15" ht="12.75" customHeight="1">
      <c r="A17" s="37" t="s">
        <v>53</v>
      </c>
      <c r="B17" s="33">
        <v>71</v>
      </c>
      <c r="C17" s="33">
        <v>122</v>
      </c>
      <c r="D17" s="32">
        <f t="shared" si="0"/>
        <v>193</v>
      </c>
      <c r="E17" s="33">
        <v>292</v>
      </c>
      <c r="F17" s="33">
        <v>449</v>
      </c>
      <c r="G17" s="32">
        <f t="shared" si="1"/>
        <v>741</v>
      </c>
      <c r="H17" s="7">
        <f t="shared" si="2"/>
        <v>934</v>
      </c>
      <c r="O17" s="8"/>
    </row>
    <row r="18" spans="1:15" ht="12.75" customHeight="1">
      <c r="A18" s="37" t="s">
        <v>6</v>
      </c>
      <c r="B18" s="32">
        <v>0</v>
      </c>
      <c r="C18" s="32">
        <v>0</v>
      </c>
      <c r="D18" s="32">
        <f t="shared" si="0"/>
        <v>0</v>
      </c>
      <c r="E18" s="32">
        <v>4</v>
      </c>
      <c r="F18" s="32">
        <v>7</v>
      </c>
      <c r="G18" s="32">
        <f t="shared" si="1"/>
        <v>11</v>
      </c>
      <c r="H18" s="7">
        <f t="shared" si="2"/>
        <v>11</v>
      </c>
      <c r="O18" s="8"/>
    </row>
    <row r="19" spans="1:15" ht="12.75" customHeight="1">
      <c r="A19" s="37" t="s">
        <v>7</v>
      </c>
      <c r="B19" s="32">
        <v>306</v>
      </c>
      <c r="C19" s="32">
        <v>331</v>
      </c>
      <c r="D19" s="32">
        <f t="shared" si="0"/>
        <v>637</v>
      </c>
      <c r="E19" s="32">
        <v>1298</v>
      </c>
      <c r="F19" s="32">
        <v>1677</v>
      </c>
      <c r="G19" s="32">
        <f t="shared" si="1"/>
        <v>2975</v>
      </c>
      <c r="H19" s="7">
        <f t="shared" si="2"/>
        <v>3612</v>
      </c>
      <c r="O19" s="8"/>
    </row>
    <row r="20" spans="1:15" ht="12.75" customHeight="1">
      <c r="A20" s="37" t="s">
        <v>8</v>
      </c>
      <c r="B20" s="32">
        <v>6</v>
      </c>
      <c r="C20" s="32">
        <v>5</v>
      </c>
      <c r="D20" s="32">
        <f t="shared" si="0"/>
        <v>11</v>
      </c>
      <c r="E20" s="32">
        <v>60</v>
      </c>
      <c r="F20" s="32">
        <v>113</v>
      </c>
      <c r="G20" s="32">
        <f t="shared" si="1"/>
        <v>173</v>
      </c>
      <c r="H20" s="7">
        <f t="shared" si="2"/>
        <v>184</v>
      </c>
      <c r="O20" s="8"/>
    </row>
    <row r="21" spans="1:15" ht="12.75" customHeight="1">
      <c r="A21" s="37" t="s">
        <v>45</v>
      </c>
      <c r="B21" s="32">
        <v>5</v>
      </c>
      <c r="C21" s="32">
        <v>7</v>
      </c>
      <c r="D21" s="32">
        <f t="shared" si="0"/>
        <v>12</v>
      </c>
      <c r="E21" s="32">
        <v>17</v>
      </c>
      <c r="F21" s="32">
        <v>35</v>
      </c>
      <c r="G21" s="32">
        <f t="shared" si="1"/>
        <v>52</v>
      </c>
      <c r="H21" s="7">
        <f t="shared" si="2"/>
        <v>64</v>
      </c>
      <c r="O21" s="8"/>
    </row>
    <row r="22" spans="1:15" ht="12.75" customHeight="1">
      <c r="A22" s="37" t="s">
        <v>9</v>
      </c>
      <c r="B22" s="8">
        <v>59</v>
      </c>
      <c r="C22" s="8">
        <v>62</v>
      </c>
      <c r="D22" s="32">
        <f t="shared" si="0"/>
        <v>121</v>
      </c>
      <c r="E22" s="8">
        <v>120</v>
      </c>
      <c r="F22" s="8">
        <v>146</v>
      </c>
      <c r="G22" s="32">
        <f t="shared" si="1"/>
        <v>266</v>
      </c>
      <c r="H22" s="7">
        <f t="shared" si="2"/>
        <v>387</v>
      </c>
      <c r="O22" s="8"/>
    </row>
    <row r="23" spans="1:15" ht="12.75" customHeight="1">
      <c r="A23" s="37" t="s">
        <v>46</v>
      </c>
      <c r="B23" s="8">
        <f>66+100</f>
        <v>166</v>
      </c>
      <c r="C23" s="8">
        <f>717+559</f>
        <v>1276</v>
      </c>
      <c r="D23" s="32">
        <f t="shared" si="0"/>
        <v>1442</v>
      </c>
      <c r="E23" s="8">
        <f>8+167</f>
        <v>175</v>
      </c>
      <c r="F23" s="8">
        <f>193+1121</f>
        <v>1314</v>
      </c>
      <c r="G23" s="32">
        <f t="shared" si="1"/>
        <v>1489</v>
      </c>
      <c r="H23" s="7">
        <f t="shared" si="2"/>
        <v>2931</v>
      </c>
      <c r="O23" s="8"/>
    </row>
    <row r="24" spans="1:15" ht="12.75" customHeight="1">
      <c r="A24" s="37" t="s">
        <v>10</v>
      </c>
      <c r="B24" s="8">
        <v>1</v>
      </c>
      <c r="C24" s="8">
        <v>1</v>
      </c>
      <c r="D24" s="32">
        <f t="shared" si="0"/>
        <v>2</v>
      </c>
      <c r="E24" s="8">
        <v>9</v>
      </c>
      <c r="F24" s="8">
        <v>10</v>
      </c>
      <c r="G24" s="32">
        <f t="shared" si="1"/>
        <v>19</v>
      </c>
      <c r="H24" s="7">
        <f t="shared" si="2"/>
        <v>21</v>
      </c>
      <c r="O24" s="8"/>
    </row>
    <row r="25" spans="1:15" ht="12.75" customHeight="1">
      <c r="A25" s="37" t="s">
        <v>11</v>
      </c>
      <c r="B25" s="8">
        <v>26</v>
      </c>
      <c r="C25" s="8">
        <v>17</v>
      </c>
      <c r="D25" s="32">
        <f t="shared" si="0"/>
        <v>43</v>
      </c>
      <c r="E25" s="8">
        <v>237</v>
      </c>
      <c r="F25" s="8">
        <v>158</v>
      </c>
      <c r="G25" s="32">
        <f t="shared" si="1"/>
        <v>395</v>
      </c>
      <c r="H25" s="7">
        <f t="shared" si="2"/>
        <v>438</v>
      </c>
      <c r="O25" s="8"/>
    </row>
    <row r="26" spans="1:15" ht="12.75" customHeight="1">
      <c r="A26" s="37" t="s">
        <v>12</v>
      </c>
      <c r="B26" s="8">
        <v>38</v>
      </c>
      <c r="C26" s="8">
        <v>4</v>
      </c>
      <c r="D26" s="32">
        <f t="shared" si="0"/>
        <v>42</v>
      </c>
      <c r="E26" s="8">
        <v>106</v>
      </c>
      <c r="F26" s="8">
        <v>9</v>
      </c>
      <c r="G26" s="32">
        <f t="shared" si="1"/>
        <v>115</v>
      </c>
      <c r="H26" s="7">
        <f t="shared" si="2"/>
        <v>157</v>
      </c>
      <c r="O26" s="8"/>
    </row>
    <row r="27" spans="1:15" ht="12.75" customHeight="1">
      <c r="A27" s="37" t="s">
        <v>13</v>
      </c>
      <c r="B27" s="8">
        <v>11</v>
      </c>
      <c r="C27" s="8">
        <v>2</v>
      </c>
      <c r="D27" s="32">
        <f t="shared" si="0"/>
        <v>13</v>
      </c>
      <c r="E27" s="8">
        <f>2+51</f>
        <v>53</v>
      </c>
      <c r="F27" s="8">
        <v>16</v>
      </c>
      <c r="G27" s="32">
        <f t="shared" si="1"/>
        <v>69</v>
      </c>
      <c r="H27" s="7">
        <f t="shared" si="2"/>
        <v>82</v>
      </c>
      <c r="O27" s="8"/>
    </row>
    <row r="28" spans="1:15" ht="12.75" customHeight="1">
      <c r="A28" s="37" t="s">
        <v>47</v>
      </c>
      <c r="B28" s="8"/>
      <c r="C28" s="8"/>
      <c r="D28" s="32">
        <f t="shared" si="0"/>
        <v>0</v>
      </c>
      <c r="E28" s="8"/>
      <c r="F28" s="8"/>
      <c r="G28" s="32">
        <f t="shared" si="1"/>
        <v>0</v>
      </c>
      <c r="H28" s="7">
        <f t="shared" si="2"/>
        <v>0</v>
      </c>
      <c r="O28" s="8"/>
    </row>
    <row r="29" spans="1:15" ht="12.75" customHeight="1">
      <c r="A29" s="37" t="s">
        <v>40</v>
      </c>
      <c r="B29" s="8">
        <v>5</v>
      </c>
      <c r="C29" s="8">
        <v>3</v>
      </c>
      <c r="D29" s="32">
        <f t="shared" si="0"/>
        <v>8</v>
      </c>
      <c r="E29" s="8">
        <v>38</v>
      </c>
      <c r="F29" s="8">
        <v>10</v>
      </c>
      <c r="G29" s="32">
        <f t="shared" si="1"/>
        <v>48</v>
      </c>
      <c r="H29" s="7">
        <f t="shared" si="2"/>
        <v>56</v>
      </c>
      <c r="O29" s="8"/>
    </row>
    <row r="30" spans="1:15" ht="12.75" customHeight="1">
      <c r="A30" s="37" t="s">
        <v>14</v>
      </c>
      <c r="B30" s="8">
        <v>28</v>
      </c>
      <c r="C30" s="8">
        <v>6</v>
      </c>
      <c r="D30" s="32">
        <f t="shared" si="0"/>
        <v>34</v>
      </c>
      <c r="E30" s="8">
        <v>43</v>
      </c>
      <c r="F30" s="8">
        <v>7</v>
      </c>
      <c r="G30" s="32">
        <f t="shared" si="1"/>
        <v>50</v>
      </c>
      <c r="H30" s="7">
        <f t="shared" si="2"/>
        <v>84</v>
      </c>
      <c r="O30" s="8"/>
    </row>
    <row r="31" spans="1:15" ht="12.75" customHeight="1">
      <c r="A31" s="37" t="s">
        <v>15</v>
      </c>
      <c r="B31" s="8">
        <v>97</v>
      </c>
      <c r="C31" s="8">
        <v>96</v>
      </c>
      <c r="D31" s="32">
        <f t="shared" si="0"/>
        <v>193</v>
      </c>
      <c r="E31" s="8">
        <v>393</v>
      </c>
      <c r="F31" s="8">
        <v>399</v>
      </c>
      <c r="G31" s="32">
        <f t="shared" si="1"/>
        <v>792</v>
      </c>
      <c r="H31" s="7">
        <f t="shared" si="2"/>
        <v>985</v>
      </c>
      <c r="O31" s="8"/>
    </row>
    <row r="32" spans="1:15" ht="12.75" customHeight="1">
      <c r="A32" s="37" t="s">
        <v>16</v>
      </c>
      <c r="B32" s="27">
        <v>29</v>
      </c>
      <c r="C32" s="8">
        <v>107</v>
      </c>
      <c r="D32" s="32">
        <f t="shared" si="0"/>
        <v>136</v>
      </c>
      <c r="E32" s="8">
        <v>42</v>
      </c>
      <c r="F32" s="8">
        <v>266</v>
      </c>
      <c r="G32" s="32">
        <f t="shared" si="1"/>
        <v>308</v>
      </c>
      <c r="H32" s="7">
        <f t="shared" si="2"/>
        <v>444</v>
      </c>
      <c r="O32" s="8"/>
    </row>
    <row r="33" spans="1:15" ht="12.75" customHeight="1">
      <c r="A33" s="37" t="s">
        <v>17</v>
      </c>
      <c r="B33" s="8">
        <v>9</v>
      </c>
      <c r="C33" s="8">
        <v>20</v>
      </c>
      <c r="D33" s="32">
        <f t="shared" si="0"/>
        <v>29</v>
      </c>
      <c r="E33" s="3">
        <v>18</v>
      </c>
      <c r="F33" s="3">
        <v>62</v>
      </c>
      <c r="G33" s="32">
        <f t="shared" si="1"/>
        <v>80</v>
      </c>
      <c r="H33" s="7">
        <f t="shared" si="2"/>
        <v>109</v>
      </c>
      <c r="O33" s="8"/>
    </row>
    <row r="34" spans="1:15" ht="12.75" customHeight="1">
      <c r="A34" s="37" t="s">
        <v>48</v>
      </c>
      <c r="B34" s="8">
        <v>0</v>
      </c>
      <c r="C34" s="8">
        <v>7</v>
      </c>
      <c r="D34" s="32">
        <f t="shared" si="0"/>
        <v>7</v>
      </c>
      <c r="E34" s="3">
        <v>1</v>
      </c>
      <c r="F34" s="3">
        <v>22</v>
      </c>
      <c r="G34" s="32">
        <f>SUM(E34:F34)</f>
        <v>23</v>
      </c>
      <c r="H34" s="7">
        <f t="shared" si="2"/>
        <v>30</v>
      </c>
      <c r="O34" s="8"/>
    </row>
    <row r="35" spans="1:15" ht="12.75" customHeight="1">
      <c r="A35" s="37" t="s">
        <v>18</v>
      </c>
      <c r="B35" s="8">
        <v>116</v>
      </c>
      <c r="C35" s="8">
        <v>321</v>
      </c>
      <c r="D35" s="32">
        <f t="shared" si="0"/>
        <v>437</v>
      </c>
      <c r="E35" s="8">
        <v>313</v>
      </c>
      <c r="F35" s="8">
        <v>1279</v>
      </c>
      <c r="G35" s="32">
        <f t="shared" si="1"/>
        <v>1592</v>
      </c>
      <c r="H35" s="7">
        <f t="shared" si="2"/>
        <v>2029</v>
      </c>
      <c r="O35" s="8"/>
    </row>
    <row r="36" spans="1:15" ht="12.75" customHeight="1">
      <c r="A36" s="37" t="s">
        <v>19</v>
      </c>
      <c r="B36" s="8">
        <v>9</v>
      </c>
      <c r="C36" s="8">
        <v>13</v>
      </c>
      <c r="D36" s="32">
        <f t="shared" si="0"/>
        <v>22</v>
      </c>
      <c r="E36" s="8">
        <v>21</v>
      </c>
      <c r="F36" s="8">
        <v>45</v>
      </c>
      <c r="G36" s="32">
        <f t="shared" si="1"/>
        <v>66</v>
      </c>
      <c r="H36" s="7">
        <f t="shared" si="2"/>
        <v>88</v>
      </c>
      <c r="O36" s="8"/>
    </row>
    <row r="37" spans="1:15" ht="12.75" customHeight="1">
      <c r="A37" s="37" t="s">
        <v>20</v>
      </c>
      <c r="B37" s="8">
        <v>9</v>
      </c>
      <c r="C37" s="8">
        <v>67</v>
      </c>
      <c r="D37" s="32">
        <f t="shared" si="0"/>
        <v>76</v>
      </c>
      <c r="E37" s="8">
        <v>16</v>
      </c>
      <c r="F37" s="8">
        <v>174</v>
      </c>
      <c r="G37" s="32">
        <f t="shared" si="1"/>
        <v>190</v>
      </c>
      <c r="H37" s="7">
        <f t="shared" si="2"/>
        <v>266</v>
      </c>
      <c r="O37" s="8"/>
    </row>
    <row r="38" spans="1:15" ht="12.75" customHeight="1">
      <c r="A38" s="29" t="s">
        <v>38</v>
      </c>
      <c r="B38" s="30">
        <f>SUM(B39:B40)</f>
        <v>12724</v>
      </c>
      <c r="C38" s="30">
        <f>SUM(C39:C40)</f>
        <v>13029</v>
      </c>
      <c r="D38" s="31">
        <f t="shared" si="0"/>
        <v>25753</v>
      </c>
      <c r="E38" s="30">
        <f>SUM(E39:E40)</f>
        <v>20967</v>
      </c>
      <c r="F38" s="30">
        <f>SUM(F39:F40)</f>
        <v>24395</v>
      </c>
      <c r="G38" s="31">
        <f t="shared" si="1"/>
        <v>45362</v>
      </c>
      <c r="H38" s="29">
        <f t="shared" si="2"/>
        <v>71115</v>
      </c>
      <c r="O38" s="8"/>
    </row>
    <row r="39" spans="1:15" ht="12.75" customHeight="1">
      <c r="A39" s="51" t="s">
        <v>0</v>
      </c>
      <c r="B39" s="8">
        <v>11180</v>
      </c>
      <c r="C39" s="8">
        <v>11313</v>
      </c>
      <c r="D39" s="32">
        <f t="shared" si="0"/>
        <v>22493</v>
      </c>
      <c r="E39" s="8">
        <v>18425</v>
      </c>
      <c r="F39" s="8">
        <v>21361</v>
      </c>
      <c r="G39" s="32">
        <f t="shared" si="1"/>
        <v>39786</v>
      </c>
      <c r="H39" s="7">
        <f t="shared" si="2"/>
        <v>62279</v>
      </c>
      <c r="O39" s="8"/>
    </row>
    <row r="40" spans="1:15" ht="12.75" customHeight="1">
      <c r="A40" s="51" t="s">
        <v>1</v>
      </c>
      <c r="B40" s="8">
        <v>1544</v>
      </c>
      <c r="C40" s="8">
        <v>1716</v>
      </c>
      <c r="D40" s="32">
        <f t="shared" si="0"/>
        <v>3260</v>
      </c>
      <c r="E40" s="8">
        <v>2542</v>
      </c>
      <c r="F40" s="8">
        <v>3034</v>
      </c>
      <c r="G40" s="32">
        <f t="shared" si="1"/>
        <v>5576</v>
      </c>
      <c r="H40" s="7">
        <f t="shared" si="2"/>
        <v>8836</v>
      </c>
      <c r="O40" s="7"/>
    </row>
    <row r="41" spans="1:8" ht="12.75" customHeight="1">
      <c r="A41" s="4"/>
      <c r="B41" s="9"/>
      <c r="C41" s="9"/>
      <c r="D41" s="9"/>
      <c r="E41" s="9"/>
      <c r="F41" s="9"/>
      <c r="G41" s="9"/>
      <c r="H41" s="9"/>
    </row>
    <row r="42" spans="1:8" ht="9" customHeight="1">
      <c r="A42" s="5"/>
      <c r="B42" s="7"/>
      <c r="C42" s="7"/>
      <c r="D42" s="7"/>
      <c r="E42" s="7"/>
      <c r="F42" s="7"/>
      <c r="G42" s="7"/>
      <c r="H42" s="7"/>
    </row>
    <row r="43" spans="1:8" ht="12.75" customHeight="1">
      <c r="A43" s="28" t="s">
        <v>21</v>
      </c>
      <c r="B43" s="35">
        <f aca="true" t="shared" si="3" ref="B43:H43">SUM(B10,B38)</f>
        <v>13995</v>
      </c>
      <c r="C43" s="35">
        <f t="shared" si="3"/>
        <v>15808</v>
      </c>
      <c r="D43" s="35">
        <f t="shared" si="3"/>
        <v>29803</v>
      </c>
      <c r="E43" s="35">
        <f t="shared" si="3"/>
        <v>25124</v>
      </c>
      <c r="F43" s="35">
        <f t="shared" si="3"/>
        <v>31767</v>
      </c>
      <c r="G43" s="35">
        <f t="shared" si="3"/>
        <v>56891</v>
      </c>
      <c r="H43" s="35">
        <f t="shared" si="3"/>
        <v>86694</v>
      </c>
    </row>
    <row r="44" spans="1:8" ht="9" customHeight="1">
      <c r="A44" s="4"/>
      <c r="B44" s="18"/>
      <c r="C44" s="18"/>
      <c r="D44" s="18"/>
      <c r="E44" s="18"/>
      <c r="F44" s="18"/>
      <c r="G44" s="18"/>
      <c r="H44" s="18"/>
    </row>
    <row r="45" spans="2:11" ht="11.25" customHeight="1">
      <c r="B45" s="5"/>
      <c r="C45" s="5"/>
      <c r="D45" s="5"/>
      <c r="E45" s="5"/>
      <c r="F45" s="17"/>
      <c r="G45" s="17"/>
      <c r="H45" s="17"/>
      <c r="I45" s="5"/>
      <c r="J45" s="5"/>
      <c r="K45" s="5"/>
    </row>
    <row r="46" spans="1:11" ht="11.25" customHeight="1">
      <c r="A46" s="21" t="s">
        <v>58</v>
      </c>
      <c r="B46" s="5"/>
      <c r="C46" s="5"/>
      <c r="D46" s="5"/>
      <c r="E46" s="5"/>
      <c r="F46" s="17"/>
      <c r="G46" s="17"/>
      <c r="H46" s="17"/>
      <c r="I46" s="5"/>
      <c r="J46" s="5"/>
      <c r="K46" s="5"/>
    </row>
    <row r="47" spans="2:11" ht="11.25" customHeight="1">
      <c r="B47" s="5"/>
      <c r="C47" s="5"/>
      <c r="D47" s="5"/>
      <c r="E47" s="5"/>
      <c r="F47" s="17"/>
      <c r="G47" s="17"/>
      <c r="H47" s="17"/>
      <c r="I47" s="5"/>
      <c r="J47" s="5"/>
      <c r="K47" s="5"/>
    </row>
    <row r="48" spans="1:11" ht="11.25" customHeight="1">
      <c r="A48" s="10" t="s">
        <v>28</v>
      </c>
      <c r="B48" s="10"/>
      <c r="C48" s="10"/>
      <c r="D48" s="10"/>
      <c r="E48" s="10"/>
      <c r="F48" s="17"/>
      <c r="G48" s="17"/>
      <c r="H48" s="17"/>
      <c r="I48" s="5"/>
      <c r="J48" s="5"/>
      <c r="K48" s="5"/>
    </row>
    <row r="49" spans="2:8" ht="12.75" customHeight="1">
      <c r="B49" s="10"/>
      <c r="C49" s="10"/>
      <c r="D49" s="10"/>
      <c r="E49" s="10"/>
      <c r="F49" s="17"/>
      <c r="G49" s="17"/>
      <c r="H49" s="17"/>
    </row>
    <row r="50" spans="9:11" ht="12.75" customHeight="1">
      <c r="I50" s="5"/>
      <c r="J50" s="5"/>
      <c r="K50" s="5"/>
    </row>
    <row r="51" spans="9:11" ht="12.75" customHeight="1">
      <c r="I51" s="5"/>
      <c r="J51" s="5"/>
      <c r="K51" s="5"/>
    </row>
    <row r="52" spans="9:11" ht="12.75" customHeight="1">
      <c r="I52" s="5"/>
      <c r="J52" s="5"/>
      <c r="K52" s="5"/>
    </row>
    <row r="53" spans="2:5" ht="12.75" customHeight="1">
      <c r="B53" s="10"/>
      <c r="C53" s="10"/>
      <c r="D53" s="10"/>
      <c r="E53" s="10"/>
    </row>
    <row r="54" spans="2:5" ht="12.75" customHeight="1">
      <c r="B54" s="10"/>
      <c r="C54" s="10"/>
      <c r="D54" s="10"/>
      <c r="E54" s="10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4">
    <mergeCell ref="B6:D6"/>
    <mergeCell ref="E6:G6"/>
    <mergeCell ref="A3:H3"/>
    <mergeCell ref="A1:H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125" scale="80" r:id="rId1"/>
  <ignoredErrors>
    <ignoredError sqref="D38 D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A1">
      <selection activeCell="I30" sqref="I30"/>
    </sheetView>
  </sheetViews>
  <sheetFormatPr defaultColWidth="11.421875" defaultRowHeight="12.75"/>
  <cols>
    <col min="1" max="1" width="14.421875" style="3" customWidth="1"/>
    <col min="2" max="5" width="10.57421875" style="3" customWidth="1"/>
    <col min="6" max="6" width="2.140625" style="3" customWidth="1"/>
    <col min="7" max="10" width="10.57421875" style="3" customWidth="1"/>
    <col min="11" max="11" width="2.140625" style="3" customWidth="1"/>
    <col min="12" max="15" width="10.57421875" style="3" customWidth="1"/>
    <col min="16" max="16" width="1.28515625" style="3" customWidth="1"/>
    <col min="17" max="16384" width="11.421875" style="3" customWidth="1"/>
  </cols>
  <sheetData>
    <row r="1" spans="1:15" ht="12.7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2.75" customHeight="1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 customHeight="1">
      <c r="A3" s="53" t="s">
        <v>52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6" ht="12.75" customHeight="1">
      <c r="A4" s="12"/>
      <c r="B4" s="13"/>
      <c r="C4" s="13"/>
      <c r="D4" s="13"/>
      <c r="E4" s="13"/>
      <c r="F4" s="13"/>
      <c r="G4" s="13"/>
      <c r="H4" s="4"/>
      <c r="I4" s="4"/>
      <c r="J4" s="4"/>
      <c r="K4" s="4"/>
      <c r="L4" s="4"/>
      <c r="M4" s="4"/>
      <c r="N4" s="4"/>
      <c r="O4" s="4"/>
      <c r="P4" s="4"/>
    </row>
    <row r="5" s="5" customFormat="1" ht="9" customHeight="1">
      <c r="L5" s="7"/>
    </row>
    <row r="6" spans="2:16" s="5" customFormat="1" ht="12" customHeight="1">
      <c r="B6" s="57" t="s">
        <v>23</v>
      </c>
      <c r="C6" s="57"/>
      <c r="D6" s="57"/>
      <c r="E6" s="57"/>
      <c r="F6" s="23"/>
      <c r="G6" s="57" t="s">
        <v>24</v>
      </c>
      <c r="H6" s="57"/>
      <c r="I6" s="57"/>
      <c r="J6" s="57"/>
      <c r="K6" s="23"/>
      <c r="L6" s="57" t="s">
        <v>50</v>
      </c>
      <c r="M6" s="57"/>
      <c r="N6" s="57"/>
      <c r="O6" s="57"/>
      <c r="P6" s="19"/>
    </row>
    <row r="7" spans="1:16" ht="12" customHeight="1">
      <c r="A7" s="10" t="s">
        <v>43</v>
      </c>
      <c r="B7" s="6" t="s">
        <v>49</v>
      </c>
      <c r="C7" s="6" t="s">
        <v>29</v>
      </c>
      <c r="D7" s="6" t="s">
        <v>30</v>
      </c>
      <c r="E7" s="6" t="s">
        <v>31</v>
      </c>
      <c r="F7" s="6"/>
      <c r="G7" s="6" t="s">
        <v>49</v>
      </c>
      <c r="H7" s="6" t="s">
        <v>29</v>
      </c>
      <c r="I7" s="6" t="s">
        <v>30</v>
      </c>
      <c r="J7" s="6" t="s">
        <v>31</v>
      </c>
      <c r="K7" s="6"/>
      <c r="L7" s="6" t="s">
        <v>49</v>
      </c>
      <c r="M7" s="6" t="s">
        <v>29</v>
      </c>
      <c r="N7" s="6" t="s">
        <v>30</v>
      </c>
      <c r="O7" s="6" t="s">
        <v>31</v>
      </c>
      <c r="P7" s="10"/>
    </row>
    <row r="8" spans="1:16" ht="9" customHeight="1">
      <c r="A8" s="4"/>
      <c r="B8" s="14"/>
      <c r="C8" s="14"/>
      <c r="D8" s="14"/>
      <c r="E8" s="14"/>
      <c r="F8" s="14"/>
      <c r="G8" s="14"/>
      <c r="H8" s="15"/>
      <c r="I8" s="4"/>
      <c r="J8" s="4"/>
      <c r="K8" s="4"/>
      <c r="L8" s="9"/>
      <c r="M8" s="4"/>
      <c r="N8" s="4"/>
      <c r="O8" s="4"/>
      <c r="P8" s="4"/>
    </row>
    <row r="9" spans="1:12" ht="12.75" customHeight="1">
      <c r="A9" s="5"/>
      <c r="B9" s="5"/>
      <c r="C9" s="5"/>
      <c r="D9" s="5"/>
      <c r="E9" s="5"/>
      <c r="F9" s="5"/>
      <c r="G9" s="5"/>
      <c r="H9" s="5"/>
      <c r="L9" s="7"/>
    </row>
    <row r="10" spans="1:15" ht="12.75" customHeight="1">
      <c r="A10" s="36" t="s">
        <v>25</v>
      </c>
      <c r="B10" s="30">
        <v>1312</v>
      </c>
      <c r="C10" s="30">
        <v>304</v>
      </c>
      <c r="D10" s="30">
        <v>1406</v>
      </c>
      <c r="E10" s="30">
        <f>SUM(B10:D10)</f>
        <v>3022</v>
      </c>
      <c r="F10" s="30"/>
      <c r="G10" s="30">
        <v>6002</v>
      </c>
      <c r="H10" s="30">
        <v>1244</v>
      </c>
      <c r="I10" s="30">
        <v>8333</v>
      </c>
      <c r="J10" s="30">
        <f>SUM(G10:I10)</f>
        <v>15579</v>
      </c>
      <c r="K10" s="8"/>
      <c r="L10" s="29">
        <f>264-L11</f>
        <v>59</v>
      </c>
      <c r="M10" s="30">
        <f>86-M11</f>
        <v>23</v>
      </c>
      <c r="N10" s="30">
        <f>123-N11</f>
        <v>81</v>
      </c>
      <c r="O10" s="30">
        <f>SUM(L10:N10)</f>
        <v>163</v>
      </c>
    </row>
    <row r="11" spans="1:15" ht="12.75" customHeight="1">
      <c r="A11" s="36" t="s">
        <v>39</v>
      </c>
      <c r="B11" s="30">
        <f>SUM(B12:B13)</f>
        <v>5539</v>
      </c>
      <c r="C11" s="30">
        <f>SUM(C12:C13)</f>
        <v>1709</v>
      </c>
      <c r="D11" s="30">
        <f>SUM(D12:D13)</f>
        <v>1009</v>
      </c>
      <c r="E11" s="30">
        <f>SUM(B11:D11)</f>
        <v>8257</v>
      </c>
      <c r="F11" s="30"/>
      <c r="G11" s="30">
        <f>SUM(G12:G13)</f>
        <v>46365</v>
      </c>
      <c r="H11" s="30">
        <f>SUM(H12:H13)</f>
        <v>16444</v>
      </c>
      <c r="I11" s="30">
        <f>SUM(I12:I13)</f>
        <v>8306</v>
      </c>
      <c r="J11" s="30">
        <f>SUM(G11:I11)</f>
        <v>71115</v>
      </c>
      <c r="K11" s="8"/>
      <c r="L11" s="30">
        <f>SUM(L12:L13)</f>
        <v>205</v>
      </c>
      <c r="M11" s="30">
        <f>SUM(M12:M13)</f>
        <v>63</v>
      </c>
      <c r="N11" s="30">
        <f>SUM(N12:N13)</f>
        <v>42</v>
      </c>
      <c r="O11" s="30">
        <f>SUM(L11:N11)</f>
        <v>310</v>
      </c>
    </row>
    <row r="12" spans="1:15" ht="12.75" customHeight="1">
      <c r="A12" s="3" t="s">
        <v>26</v>
      </c>
      <c r="B12" s="8">
        <v>4926</v>
      </c>
      <c r="C12" s="8">
        <v>1577</v>
      </c>
      <c r="D12" s="8">
        <v>771</v>
      </c>
      <c r="E12" s="8">
        <f>SUM(B12:D12)</f>
        <v>7274</v>
      </c>
      <c r="F12" s="8"/>
      <c r="G12" s="8">
        <v>41773</v>
      </c>
      <c r="H12" s="8">
        <v>14552</v>
      </c>
      <c r="I12" s="8">
        <v>5954</v>
      </c>
      <c r="J12" s="8">
        <f>SUM(G12:I12)</f>
        <v>62279</v>
      </c>
      <c r="K12" s="8"/>
      <c r="L12" s="8">
        <v>167</v>
      </c>
      <c r="M12" s="8">
        <v>56</v>
      </c>
      <c r="N12" s="8">
        <v>30</v>
      </c>
      <c r="O12" s="8">
        <f>SUM(L12:N12)</f>
        <v>253</v>
      </c>
    </row>
    <row r="13" spans="1:15" ht="12.75" customHeight="1">
      <c r="A13" s="3" t="s">
        <v>27</v>
      </c>
      <c r="B13" s="8">
        <v>613</v>
      </c>
      <c r="C13" s="8">
        <v>132</v>
      </c>
      <c r="D13" s="8">
        <v>238</v>
      </c>
      <c r="E13" s="8">
        <f>SUM(B13:D13)</f>
        <v>983</v>
      </c>
      <c r="F13" s="8"/>
      <c r="G13" s="8">
        <v>4592</v>
      </c>
      <c r="H13" s="8">
        <v>1892</v>
      </c>
      <c r="I13" s="8">
        <v>2352</v>
      </c>
      <c r="J13" s="8">
        <f>SUM(G13:I13)</f>
        <v>8836</v>
      </c>
      <c r="K13" s="8"/>
      <c r="L13" s="8">
        <v>38</v>
      </c>
      <c r="M13" s="8">
        <v>7</v>
      </c>
      <c r="N13" s="8">
        <v>12</v>
      </c>
      <c r="O13" s="8">
        <f>SUM(L13:N13)</f>
        <v>57</v>
      </c>
    </row>
    <row r="14" spans="1:16" ht="12.75" customHeight="1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4"/>
    </row>
    <row r="15" spans="1:15" ht="9" customHeight="1">
      <c r="A15" s="5"/>
      <c r="B15" s="7"/>
      <c r="C15" s="7"/>
      <c r="D15" s="7"/>
      <c r="E15" s="7"/>
      <c r="F15" s="7"/>
      <c r="G15" s="7"/>
      <c r="H15" s="7"/>
      <c r="I15" s="8"/>
      <c r="J15" s="7"/>
      <c r="K15" s="8"/>
      <c r="L15" s="8"/>
      <c r="M15" s="8"/>
      <c r="N15" s="8"/>
      <c r="O15" s="7"/>
    </row>
    <row r="16" spans="1:15" ht="12.75" customHeight="1">
      <c r="A16" s="28" t="s">
        <v>21</v>
      </c>
      <c r="B16" s="35">
        <f>SUM(B10:B10,B11)</f>
        <v>6851</v>
      </c>
      <c r="C16" s="35">
        <f>SUM(C10:C10,C11)</f>
        <v>2013</v>
      </c>
      <c r="D16" s="35">
        <f>SUM(D10:D10,D11)</f>
        <v>2415</v>
      </c>
      <c r="E16" s="30">
        <f>SUM(B16:D16)</f>
        <v>11279</v>
      </c>
      <c r="F16" s="30"/>
      <c r="G16" s="35">
        <f>SUM(G10:G10,G11)</f>
        <v>52367</v>
      </c>
      <c r="H16" s="35">
        <f>SUM(H10:H10,H11)</f>
        <v>17688</v>
      </c>
      <c r="I16" s="35">
        <f>SUM(I10:I10,I11)</f>
        <v>16639</v>
      </c>
      <c r="J16" s="30">
        <f>SUM(G16:I16)</f>
        <v>86694</v>
      </c>
      <c r="K16" s="8"/>
      <c r="L16" s="35">
        <f>SUM(L10:L10,L11)</f>
        <v>264</v>
      </c>
      <c r="M16" s="35">
        <f>SUM(M10:M10,M11)</f>
        <v>86</v>
      </c>
      <c r="N16" s="35">
        <f>SUM(N10:N10,N11)</f>
        <v>123</v>
      </c>
      <c r="O16" s="30">
        <f>SUM(L16:N16)</f>
        <v>473</v>
      </c>
    </row>
    <row r="17" spans="1:16" ht="9" customHeight="1">
      <c r="A17" s="4"/>
      <c r="B17" s="18"/>
      <c r="C17" s="18"/>
      <c r="D17" s="18"/>
      <c r="E17" s="18"/>
      <c r="F17" s="18"/>
      <c r="G17" s="18"/>
      <c r="H17" s="18"/>
      <c r="I17" s="9"/>
      <c r="J17" s="9"/>
      <c r="K17" s="9"/>
      <c r="L17" s="9"/>
      <c r="M17" s="9"/>
      <c r="N17" s="9"/>
      <c r="O17" s="9"/>
      <c r="P17" s="4"/>
    </row>
    <row r="18" spans="2:15" ht="12.75" customHeight="1">
      <c r="B18" s="7"/>
      <c r="C18" s="17"/>
      <c r="D18" s="17"/>
      <c r="E18" s="17"/>
      <c r="F18" s="17"/>
      <c r="G18" s="17"/>
      <c r="H18" s="8"/>
      <c r="I18" s="8"/>
      <c r="J18" s="8"/>
      <c r="K18" s="8"/>
      <c r="L18" s="8"/>
      <c r="M18" s="8"/>
      <c r="N18" s="8"/>
      <c r="O18" s="8"/>
    </row>
    <row r="19" spans="2:7" ht="13.5" customHeight="1">
      <c r="B19" s="5"/>
      <c r="C19" s="17"/>
      <c r="D19" s="17"/>
      <c r="E19" s="17"/>
      <c r="F19" s="17"/>
      <c r="G19" s="17"/>
    </row>
    <row r="20" spans="1:7" ht="13.5" customHeight="1">
      <c r="A20" s="44"/>
      <c r="B20" s="38"/>
      <c r="C20" s="38"/>
      <c r="D20" s="38"/>
      <c r="E20" s="38"/>
      <c r="F20" s="38"/>
      <c r="G20" s="38"/>
    </row>
    <row r="21" spans="1:7" ht="13.5" customHeight="1">
      <c r="A21" s="39"/>
      <c r="B21" s="39"/>
      <c r="C21" s="39"/>
      <c r="D21" s="39"/>
      <c r="E21" s="39"/>
      <c r="F21" s="39"/>
      <c r="G21" s="39"/>
    </row>
    <row r="22" spans="1:7" ht="13.5" customHeight="1">
      <c r="A22" s="45"/>
      <c r="B22" s="25"/>
      <c r="C22" s="25"/>
      <c r="D22" s="25"/>
      <c r="E22" s="25"/>
      <c r="F22" s="25"/>
      <c r="G22" s="25"/>
    </row>
    <row r="23" spans="1:7" ht="13.5" customHeight="1">
      <c r="A23" s="39"/>
      <c r="B23" s="46"/>
      <c r="C23" s="46"/>
      <c r="D23" s="46"/>
      <c r="E23" s="46"/>
      <c r="F23" s="46"/>
      <c r="G23" s="25"/>
    </row>
    <row r="24" spans="1:7" ht="13.5" customHeight="1">
      <c r="A24" s="39"/>
      <c r="B24" s="39"/>
      <c r="C24" s="39"/>
      <c r="D24" s="39"/>
      <c r="E24" s="39"/>
      <c r="F24" s="39"/>
      <c r="G24" s="39"/>
    </row>
    <row r="25" spans="1:7" ht="13.5" customHeight="1">
      <c r="A25" s="41"/>
      <c r="B25" s="47"/>
      <c r="C25" s="47"/>
      <c r="D25" s="47"/>
      <c r="E25" s="47"/>
      <c r="F25" s="47"/>
      <c r="G25" s="47"/>
    </row>
    <row r="26" spans="1:7" ht="13.5" customHeight="1">
      <c r="A26" s="41"/>
      <c r="B26" s="47"/>
      <c r="C26" s="47"/>
      <c r="D26" s="47"/>
      <c r="E26" s="47"/>
      <c r="F26" s="47"/>
      <c r="G26" s="47"/>
    </row>
    <row r="27" spans="1:7" ht="13.5" customHeight="1">
      <c r="A27" s="39"/>
      <c r="B27" s="40"/>
      <c r="C27" s="40"/>
      <c r="D27" s="40"/>
      <c r="E27" s="40"/>
      <c r="F27" s="40"/>
      <c r="G27" s="40"/>
    </row>
    <row r="28" spans="1:7" ht="13.5" customHeight="1">
      <c r="A28" s="39"/>
      <c r="B28" s="40"/>
      <c r="C28" s="40"/>
      <c r="D28" s="40"/>
      <c r="E28" s="40"/>
      <c r="F28" s="40"/>
      <c r="G28" s="40"/>
    </row>
    <row r="29" spans="1:7" ht="13.5" customHeight="1">
      <c r="A29" s="39"/>
      <c r="B29" s="40"/>
      <c r="C29" s="40"/>
      <c r="D29" s="40"/>
      <c r="E29" s="40"/>
      <c r="F29" s="40"/>
      <c r="G29" s="40"/>
    </row>
    <row r="30" spans="1:7" ht="13.5" customHeight="1">
      <c r="A30" s="39"/>
      <c r="B30" s="40"/>
      <c r="C30" s="40"/>
      <c r="D30" s="40"/>
      <c r="E30" s="40"/>
      <c r="F30" s="40"/>
      <c r="G30" s="40"/>
    </row>
    <row r="31" spans="1:7" ht="13.5" customHeight="1">
      <c r="A31" s="41"/>
      <c r="B31" s="42"/>
      <c r="C31" s="42"/>
      <c r="D31" s="42"/>
      <c r="E31" s="42"/>
      <c r="F31" s="42"/>
      <c r="G31" s="42"/>
    </row>
    <row r="32" spans="1:7" ht="13.5" customHeight="1">
      <c r="A32" s="39"/>
      <c r="B32" s="39"/>
      <c r="C32" s="43"/>
      <c r="D32" s="43"/>
      <c r="E32" s="43"/>
      <c r="F32" s="43"/>
      <c r="G32" s="43"/>
    </row>
    <row r="33" spans="1:7" ht="13.5" customHeight="1">
      <c r="A33" s="39"/>
      <c r="B33" s="39"/>
      <c r="C33" s="39"/>
      <c r="D33" s="39"/>
      <c r="E33" s="39"/>
      <c r="F33" s="39"/>
      <c r="G33" s="43"/>
    </row>
    <row r="34" spans="1:7" ht="13.5" customHeight="1">
      <c r="A34" s="39"/>
      <c r="B34" s="39"/>
      <c r="C34" s="39"/>
      <c r="D34" s="39"/>
      <c r="E34" s="39"/>
      <c r="F34" s="39"/>
      <c r="G34" s="43"/>
    </row>
    <row r="35" spans="1:7" ht="13.5" customHeight="1">
      <c r="A35" s="39"/>
      <c r="B35" s="39"/>
      <c r="C35" s="25"/>
      <c r="D35" s="25"/>
      <c r="E35" s="25"/>
      <c r="F35" s="25"/>
      <c r="G35" s="26"/>
    </row>
    <row r="36" spans="2:7" ht="13.5" customHeight="1">
      <c r="B36" s="39"/>
      <c r="C36" s="39"/>
      <c r="D36" s="39"/>
      <c r="E36" s="39"/>
      <c r="F36" s="39"/>
      <c r="G36" s="43"/>
    </row>
    <row r="37" spans="1:7" ht="13.5" customHeight="1">
      <c r="A37" s="41"/>
      <c r="B37" s="41"/>
      <c r="C37" s="47"/>
      <c r="D37" s="47"/>
      <c r="E37" s="47"/>
      <c r="F37" s="47"/>
      <c r="G37" s="47"/>
    </row>
    <row r="38" spans="1:7" ht="13.5" customHeight="1">
      <c r="A38" s="41"/>
      <c r="B38" s="41"/>
      <c r="C38" s="41"/>
      <c r="D38" s="41"/>
      <c r="E38" s="41"/>
      <c r="F38" s="41"/>
      <c r="G38" s="47"/>
    </row>
    <row r="39" spans="1:7" ht="13.5" customHeight="1">
      <c r="A39" s="48"/>
      <c r="B39" s="33"/>
      <c r="C39" s="49"/>
      <c r="D39" s="49"/>
      <c r="E39" s="49"/>
      <c r="F39" s="49"/>
      <c r="G39" s="49"/>
    </row>
    <row r="40" spans="2:7" ht="13.5" customHeight="1">
      <c r="B40" s="33"/>
      <c r="C40" s="49"/>
      <c r="D40" s="49"/>
      <c r="E40" s="49"/>
      <c r="F40" s="49"/>
      <c r="G40" s="49"/>
    </row>
    <row r="41" spans="1:7" ht="13.5" customHeight="1">
      <c r="A41" s="39"/>
      <c r="B41" s="39"/>
      <c r="C41" s="39"/>
      <c r="D41" s="39"/>
      <c r="E41" s="39"/>
      <c r="F41" s="39"/>
      <c r="G41" s="43"/>
    </row>
    <row r="42" spans="1:7" ht="13.5" customHeight="1">
      <c r="A42" s="10" t="s">
        <v>28</v>
      </c>
      <c r="B42" s="39"/>
      <c r="C42" s="39"/>
      <c r="D42" s="39"/>
      <c r="E42" s="39"/>
      <c r="F42" s="39"/>
      <c r="G42" s="43"/>
    </row>
    <row r="43" spans="1:7" ht="13.5" customHeight="1">
      <c r="A43" s="41"/>
      <c r="B43" s="41"/>
      <c r="C43" s="41"/>
      <c r="D43" s="41"/>
      <c r="E43" s="41"/>
      <c r="F43" s="41"/>
      <c r="G43" s="41"/>
    </row>
    <row r="44" spans="1:7" ht="13.5" customHeight="1">
      <c r="A44" s="39"/>
      <c r="B44" s="39"/>
      <c r="C44" s="39"/>
      <c r="D44" s="39"/>
      <c r="E44" s="39"/>
      <c r="F44" s="39"/>
      <c r="G44" s="43"/>
    </row>
    <row r="45" spans="4:7" ht="13.5" customHeight="1">
      <c r="D45" s="10"/>
      <c r="E45" s="10"/>
      <c r="F45" s="10"/>
      <c r="G45" s="17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mergeCells count="6">
    <mergeCell ref="A1:O1"/>
    <mergeCell ref="B6:E6"/>
    <mergeCell ref="A2:O2"/>
    <mergeCell ref="A3:O3"/>
    <mergeCell ref="L6:O6"/>
    <mergeCell ref="G6:J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12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Maquina_5</cp:lastModifiedBy>
  <cp:lastPrinted>2007-10-11T17:43:51Z</cp:lastPrinted>
  <dcterms:created xsi:type="dcterms:W3CDTF">1997-06-12T20:35:02Z</dcterms:created>
  <dcterms:modified xsi:type="dcterms:W3CDTF">2007-10-11T17:44:07Z</dcterms:modified>
  <cp:category/>
  <cp:version/>
  <cp:contentType/>
  <cp:contentStatus/>
</cp:coreProperties>
</file>