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335" tabRatio="598" activeTab="0"/>
  </bookViews>
  <sheets>
    <sheet name="posg_total" sheetId="1" r:id="rId1"/>
    <sheet name="mae_doct" sheetId="2" r:id="rId2"/>
    <sheet name="espec" sheetId="3" r:id="rId3"/>
  </sheets>
  <externalReferences>
    <externalReference r:id="rId6"/>
    <externalReference r:id="rId7"/>
  </externalReferences>
  <definedNames>
    <definedName name="_xlnm.Print_Area" localSheetId="0">'posg_total'!$A$1:$K$20</definedName>
    <definedName name="DATABASE" localSheetId="2">'espec'!$A$8:$L$88</definedName>
    <definedName name="DATABASE" localSheetId="1">'mae_doct'!$A$8:$M$159</definedName>
    <definedName name="Consulta2">#REF!</definedName>
    <definedName name="ok">'[2]9119B'!$A$1:$L$312</definedName>
    <definedName name="pobesc01_02">'[1]orden descend'!$A$1:$B$69</definedName>
    <definedName name="pobescsumada" localSheetId="0">#REF!</definedName>
    <definedName name="pobescsumada">#REF!</definedName>
    <definedName name="_xlnm.Print_Titles" localSheetId="2">'espec'!$1:$9</definedName>
    <definedName name="_xlnm.Print_Titles" localSheetId="1">'mae_doct'!$1:$8</definedName>
    <definedName name="_xlnm.Print_Titles" localSheetId="0">'posg_total'!$1:$8</definedName>
  </definedNames>
  <calcPr fullCalcOnLoad="1"/>
</workbook>
</file>

<file path=xl/sharedStrings.xml><?xml version="1.0" encoding="utf-8"?>
<sst xmlns="http://schemas.openxmlformats.org/spreadsheetml/2006/main" count="248" uniqueCount="207">
  <si>
    <t>Primer Ingreso</t>
  </si>
  <si>
    <t>Reingreso</t>
  </si>
  <si>
    <t>Población</t>
  </si>
  <si>
    <t>Hombres</t>
  </si>
  <si>
    <t>Mujeres</t>
  </si>
  <si>
    <t>Total</t>
  </si>
  <si>
    <t>T O T A L</t>
  </si>
  <si>
    <t>FUENTE: Dirección General de Administración Escolar, UNAM.</t>
  </si>
  <si>
    <t>Maestría y Doctorado en Ciencias (Astronomía)</t>
  </si>
  <si>
    <t>Maestría en Ciencias (Astronomía)</t>
  </si>
  <si>
    <t>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</si>
  <si>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</si>
  <si>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</si>
  <si>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</si>
  <si>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</si>
  <si>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</si>
  <si>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</si>
  <si>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CIENCIAS FÍSICO MATEMÁTICAS E INGENIERÍAS</t>
  </si>
  <si>
    <t>Maestría y Doctorado en Ingeniería</t>
  </si>
  <si>
    <t>CIENCIAS BIOLÓGICAS Y DE LA SALUD</t>
  </si>
  <si>
    <t>Doctorado en Ciencias Biomédicas</t>
  </si>
  <si>
    <t>Maestría en Ciencias de la Producción y de la Salud Animal</t>
  </si>
  <si>
    <t>Doctorado en Ciencias de la Producción y de la Salud Animal</t>
  </si>
  <si>
    <t>Maestría en Ciencias del Mar y Limnología</t>
  </si>
  <si>
    <t>Doctorado en Ciencias del Mar y Limnología</t>
  </si>
  <si>
    <t>Doctorado en Ciencias Biológicas</t>
  </si>
  <si>
    <t>Maestría y Doctorado en Ciencias Bioquímicas</t>
  </si>
  <si>
    <t>Maestría y Doctorado en Ciencias Químicas</t>
  </si>
  <si>
    <t>Posgrado en Ciencias del Mar y Limnología</t>
  </si>
  <si>
    <t>Posgrado en Ciencias Biológicas</t>
  </si>
  <si>
    <t>Maestría en Ciencias Biológicas</t>
  </si>
  <si>
    <t>CIENCIAS SOCIALES</t>
  </si>
  <si>
    <t>Maestría en Antropología</t>
  </si>
  <si>
    <t>Doctorado en Antropología</t>
  </si>
  <si>
    <t>Posgrado en Antropología</t>
  </si>
  <si>
    <t>Maestría en Finanzas</t>
  </si>
  <si>
    <t>Maestría en Auditoría</t>
  </si>
  <si>
    <t>Posgrado en Ciencias de la Administración</t>
  </si>
  <si>
    <t>Maestría en Administración</t>
  </si>
  <si>
    <t>Doctorado en Ciencias de la Administración</t>
  </si>
  <si>
    <t>Maestría en Psicología</t>
  </si>
  <si>
    <t>Doctorado en Psicología</t>
  </si>
  <si>
    <t>Maestría y Doctorado en Psicología</t>
  </si>
  <si>
    <t>Maestría en Derecho</t>
  </si>
  <si>
    <t>Maestría en Política Criminal</t>
  </si>
  <si>
    <t>Doctorado en Derecho</t>
  </si>
  <si>
    <t>Posgrado en Derecho</t>
  </si>
  <si>
    <t>Maestría en Estudios Políticos y Sociales</t>
  </si>
  <si>
    <t>Maestría en Gobierno y Asuntos Públicos</t>
  </si>
  <si>
    <t>Maestría en Estudios en Relaciones Internacionales</t>
  </si>
  <si>
    <t>Doctorado en Ciencias Políticas y Sociales</t>
  </si>
  <si>
    <t>Posgrado en Ciencias Políticas y Sociales</t>
  </si>
  <si>
    <t>Maestría en Economía</t>
  </si>
  <si>
    <t>Doctorado en Economía</t>
  </si>
  <si>
    <t>Maestría en Estudios Latinoamericanos</t>
  </si>
  <si>
    <t>Doctorado en Estudios Latinoamericanos</t>
  </si>
  <si>
    <t>Posgrado en Estudios Latinoamericanos</t>
  </si>
  <si>
    <t>Maestría en Geografía</t>
  </si>
  <si>
    <t>Doctorado en Geografía</t>
  </si>
  <si>
    <t>Posgrado en Geografía</t>
  </si>
  <si>
    <t>Maestría y Doctorado en Filosofía de la Ciencia</t>
  </si>
  <si>
    <t>HUMANIDADES Y ARTES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</si>
  <si>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</si>
  <si>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</si>
  <si>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</si>
  <si>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</si>
  <si>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</si>
  <si>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</si>
  <si>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</si>
  <si>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Doctorado en Bibliotecología y Estudios de la Información</t>
  </si>
  <si>
    <t>Maestría y Doctorado en Historia del Arte</t>
  </si>
  <si>
    <t>Maestría en Historia del Arte</t>
  </si>
  <si>
    <t>Doctorado en Historia del Arte</t>
  </si>
  <si>
    <t>Maestría y Doctorado en Historia</t>
  </si>
  <si>
    <t>Maestría en Historia</t>
  </si>
  <si>
    <t>Doctorado en Historia</t>
  </si>
  <si>
    <t>Maestría y Doctorado en Lingüística</t>
  </si>
  <si>
    <t>Maestría en Lingüística Hispánica</t>
  </si>
  <si>
    <t>Maestría en Lingüística Aplicada</t>
  </si>
  <si>
    <t>Doctorado en Lingüística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</si>
  <si>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</si>
  <si>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</si>
  <si>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</si>
  <si>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</si>
  <si>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</si>
  <si>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</si>
  <si>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</si>
  <si>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</si>
  <si>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</si>
  <si>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</si>
  <si>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</si>
  <si>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</si>
  <si>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</si>
  <si>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</si>
  <si>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</si>
  <si>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</si>
  <si>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Maestría en Diseño Industrial</t>
  </si>
  <si>
    <t>Posgrado en Ciencia e Ingeniería de la Computación</t>
  </si>
  <si>
    <t>Facultad de Arquitectura</t>
  </si>
  <si>
    <t>Cubiertas Ligeras</t>
  </si>
  <si>
    <t>Valuación Inmobiliaria</t>
  </si>
  <si>
    <t>Vivienda</t>
  </si>
  <si>
    <t>Facultad de Ciencias</t>
  </si>
  <si>
    <t>Microscopía Electrónica Aplicada a las Ciencias Biológicas</t>
  </si>
  <si>
    <t>Facultad de Contaduría y Administración</t>
  </si>
  <si>
    <t>Alta Dirección</t>
  </si>
  <si>
    <t>Dirección de Recursos Humanos</t>
  </si>
  <si>
    <t>Fiscal</t>
  </si>
  <si>
    <t>Mercadotecnia</t>
  </si>
  <si>
    <t>Facultad de Derecho</t>
  </si>
  <si>
    <t>Escuela Nacional de Enfermería y Obstetricia</t>
  </si>
  <si>
    <t>Facultad de Medicina</t>
  </si>
  <si>
    <t>Medicina y Cirugía Veterinaria</t>
  </si>
  <si>
    <t>Diagnóstico Veterinario</t>
  </si>
  <si>
    <t>Facultad de Odontología</t>
  </si>
  <si>
    <t>Facultad de Química</t>
  </si>
  <si>
    <t>Bioquímica Clínica</t>
  </si>
  <si>
    <t>Escuela Nacional de Trabajo Social</t>
  </si>
  <si>
    <t>Costos de la Construcción</t>
  </si>
  <si>
    <t>Geotecnia</t>
  </si>
  <si>
    <t>Instituciones Administrativas de Finanzas Públicas</t>
  </si>
  <si>
    <t>Puentes</t>
  </si>
  <si>
    <t>Facultad de Estudios Superiores Iztacala</t>
  </si>
  <si>
    <t>Endoperiodontología</t>
  </si>
  <si>
    <t>Ortodoncia</t>
  </si>
  <si>
    <t>Facultad de Estudios Superiores Zaragoza</t>
  </si>
  <si>
    <t>Salud en el Trabajo y su Impacto Ambiental</t>
  </si>
  <si>
    <t>Instituto de Investigaciones en Matemáticas Aplicadas y en Sistemas</t>
  </si>
  <si>
    <t>Estadística Aplicada</t>
  </si>
  <si>
    <t xml:space="preserve">  Población</t>
  </si>
  <si>
    <t xml:space="preserve">  Total</t>
  </si>
  <si>
    <t>Maestría</t>
  </si>
  <si>
    <t>Doctorado</t>
  </si>
  <si>
    <r>
      <t>Especialización</t>
    </r>
    <r>
      <rPr>
        <vertAlign val="superscript"/>
        <sz val="10"/>
        <rFont val="Arial"/>
        <family val="2"/>
      </rPr>
      <t>a</t>
    </r>
  </si>
  <si>
    <t>Posgrado en Economía</t>
  </si>
  <si>
    <t>Maestría y Doctorado en Ciencias Matemáticas</t>
  </si>
  <si>
    <t>Maestría en Ingeniería</t>
  </si>
  <si>
    <t>Doctorado en Ingeniería</t>
  </si>
  <si>
    <t>Facultad de Filosofía y Letras</t>
  </si>
  <si>
    <t>Historia del Arte</t>
  </si>
  <si>
    <t xml:space="preserve">Trabajo Social en Modelos de Intervención con Jóvenes </t>
  </si>
  <si>
    <t>Trabajo Social en Modelos de Intervención con Mujeres</t>
  </si>
  <si>
    <t>Trabajo Social en Modelos de Intervención con Adultos Mayores</t>
  </si>
  <si>
    <t>Maestría en Enfermería</t>
  </si>
  <si>
    <t>Maestría en Comunicación</t>
  </si>
  <si>
    <t>Maestría en Ciencia e Ingeniería de Materiales</t>
  </si>
  <si>
    <t>Doctorado en Ciencia e Ingeniería de Materiales</t>
  </si>
  <si>
    <t>Posgrado en Ciencia e Ingeniería de Materiales</t>
  </si>
  <si>
    <t>Facultad de Ingeniería</t>
  </si>
  <si>
    <t>Estomatología del Niño y el Adolescente</t>
  </si>
  <si>
    <t>Maestría en Ciencias (Física Médica)</t>
  </si>
  <si>
    <t>Maestría en Docencia para la Educación Media Superior</t>
  </si>
  <si>
    <t>Facultad de Estudios Superiores Acatlán</t>
  </si>
  <si>
    <t>Producción Animal</t>
  </si>
  <si>
    <t>Facultad de Estudios Superiores Cuautitlán</t>
  </si>
  <si>
    <t>Producción de Ovinos y Caprinos</t>
  </si>
  <si>
    <t>Maestría en Ciencia e Ingeniería de la Computación</t>
  </si>
  <si>
    <t>Doctorado en Ciencia e Ingeniería de la Computación</t>
  </si>
  <si>
    <t>Maestría en Trabajo Social</t>
  </si>
  <si>
    <t>Maestría en Música</t>
  </si>
  <si>
    <t>Maestría y Doctorado en Música</t>
  </si>
  <si>
    <t>Doctorado en Música</t>
  </si>
  <si>
    <t>Facultad de Estudios Superiores Aragón</t>
  </si>
  <si>
    <t>Maestría en Estudios México-Estados Unidos</t>
  </si>
  <si>
    <t>Programa Único de las Especializaciones en Derecho</t>
  </si>
  <si>
    <t>Plan Único de Especialización en Enfermería</t>
  </si>
  <si>
    <t>Plan Único de Especializaciones Médicas</t>
  </si>
  <si>
    <t>Plan Único de Especializaciones Odontológicas</t>
  </si>
  <si>
    <t>Farmacia Industrial (Desarrollo Farmacéutico)</t>
  </si>
  <si>
    <t>Farmacia Industrial (Procesos Farmacéuticos)</t>
  </si>
  <si>
    <t>Programa Único de Especializaciones en Economía</t>
  </si>
  <si>
    <t>Facultad de Economía</t>
  </si>
  <si>
    <t>Nivel</t>
  </si>
  <si>
    <t>Maestría en Ciencias (Matemáticas)</t>
  </si>
  <si>
    <t>Doctorado en Ciencias (Matemáticas)</t>
  </si>
  <si>
    <t>Maestría en Ciencias (Bioquímicas)</t>
  </si>
  <si>
    <t>Doctorado en Ciencias (Bioquímicas)</t>
  </si>
  <si>
    <t>Maestría y Doctorado en Ciencias Médicas, Odontológicas y de la Salud</t>
  </si>
  <si>
    <t>Maestría en Ciencias (De la Salud)</t>
  </si>
  <si>
    <t>Maestría en Ciencias (Médicas)</t>
  </si>
  <si>
    <t>Maestría en Ciencias (Odontológicas)</t>
  </si>
  <si>
    <t>Doctorado en Ciencias (De la Salud)</t>
  </si>
  <si>
    <t>Doctorado en Ciencias (Médicas)</t>
  </si>
  <si>
    <t>Doctorado en Ciencias (Odontológicas)</t>
  </si>
  <si>
    <t>Maestría y Doctorado en Ciencias de la Producción y de la Salud Animal</t>
  </si>
  <si>
    <t>Maestría en Ciencias (Químicas)</t>
  </si>
  <si>
    <t>Doctorado en Ciencias (Químicas)</t>
  </si>
  <si>
    <t>MAESTRIA</t>
  </si>
  <si>
    <t>DOCTORADO</t>
  </si>
  <si>
    <t>TOTAL</t>
  </si>
  <si>
    <t>Maestría en Ciencias Neurobiología</t>
  </si>
  <si>
    <t>Área / Programa / Plan de Estudios</t>
  </si>
  <si>
    <t>2006-2007</t>
  </si>
  <si>
    <t>Informática</t>
  </si>
  <si>
    <t>Maestría en Medicina Veterinaria y Zootecnia</t>
  </si>
  <si>
    <t>Sistemas de Calidad</t>
  </si>
  <si>
    <r>
      <t>a</t>
    </r>
    <r>
      <rPr>
        <sz val="8"/>
        <rFont val="Arial"/>
        <family val="2"/>
      </rPr>
      <t xml:space="preserve"> Incluye al Sistema Universidad Abierta.</t>
    </r>
  </si>
  <si>
    <r>
      <t>Mantenimiento a Equipo de Instrumentación y Control</t>
    </r>
    <r>
      <rPr>
        <vertAlign val="superscript"/>
        <sz val="10"/>
        <rFont val="Arial"/>
        <family val="2"/>
      </rPr>
      <t>a</t>
    </r>
  </si>
  <si>
    <r>
      <t>Facultad de Medicina Veterinaria y Zootecnia</t>
    </r>
    <r>
      <rPr>
        <b/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</si>
  <si>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Las cifras de población corresponden al Sistema Escolarizado. Las del Sistema Universidad Abierta se reportan en la tabla correspondiente.</t>
    </r>
  </si>
  <si>
    <r>
      <t>a</t>
    </r>
    <r>
      <rPr>
        <sz val="8"/>
        <rFont val="Arial"/>
        <family val="2"/>
      </rPr>
      <t xml:space="preserve"> Se imparte en la modalidad de Educación a Distancia.</t>
    </r>
  </si>
  <si>
    <t>Entidad Académica / Programa o plan de estudios</t>
  </si>
  <si>
    <r>
      <t>Estomatología en Atención Primaria</t>
    </r>
    <r>
      <rPr>
        <vertAlign val="superscript"/>
        <sz val="10"/>
        <color indexed="8"/>
        <rFont val="Arial"/>
        <family val="2"/>
      </rPr>
      <t>a</t>
    </r>
  </si>
  <si>
    <t>POSGRADO</t>
  </si>
  <si>
    <t>UNAM. POBLACIÓN ESCOLAR</t>
  </si>
  <si>
    <t>POSGRADO. PROGRAMAS DE MAESTRÍA Y DOCTORADO</t>
  </si>
  <si>
    <t xml:space="preserve">POSGRADO. ESPECIALIZACIONES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</si>
</sst>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8" fillId="0" borderId="0" xfId="24" applyNumberFormat="1" applyFont="1" applyAlignment="1">
      <alignment horizontal="centerContinuous"/>
      <protection/>
    </xf>
    <xf numFmtId="3" fontId="7" fillId="0" borderId="0" xfId="24" applyNumberFormat="1" applyFont="1" applyAlignment="1">
      <alignment horizontal="centerContinuous"/>
      <protection/>
    </xf>
    <xf numFmtId="3" fontId="7" fillId="0" borderId="0" xfId="24" applyNumberFormat="1" applyFont="1" applyAlignment="1">
      <alignment/>
      <protection/>
    </xf>
    <xf numFmtId="3" fontId="7" fillId="0" borderId="0" xfId="24" applyNumberFormat="1" applyFont="1">
      <alignment/>
      <protection/>
    </xf>
    <xf numFmtId="3" fontId="8" fillId="0" borderId="0" xfId="25" applyNumberFormat="1" applyFont="1" applyAlignment="1">
      <alignment horizontal="centerContinuous"/>
      <protection/>
    </xf>
    <xf numFmtId="3" fontId="8" fillId="0" borderId="1" xfId="24" applyNumberFormat="1" applyFont="1" applyBorder="1">
      <alignment/>
      <protection/>
    </xf>
    <xf numFmtId="3" fontId="7" fillId="0" borderId="1" xfId="24" applyNumberFormat="1" applyFont="1" applyBorder="1">
      <alignment/>
      <protection/>
    </xf>
    <xf numFmtId="3" fontId="9" fillId="0" borderId="0" xfId="24" applyNumberFormat="1" applyFont="1" applyAlignment="1">
      <alignment horizontal="centerContinuous"/>
      <protection/>
    </xf>
    <xf numFmtId="3" fontId="9" fillId="0" borderId="0" xfId="24" applyNumberFormat="1" applyFont="1" applyAlignment="1">
      <alignment horizontal="left"/>
      <protection/>
    </xf>
    <xf numFmtId="3" fontId="9" fillId="0" borderId="0" xfId="24" applyNumberFormat="1" applyFont="1" applyAlignment="1">
      <alignment horizontal="right"/>
      <protection/>
    </xf>
    <xf numFmtId="3" fontId="7" fillId="0" borderId="0" xfId="24" applyNumberFormat="1" applyFont="1" applyAlignment="1">
      <alignment horizontal="left"/>
      <protection/>
    </xf>
    <xf numFmtId="3" fontId="7" fillId="0" borderId="2" xfId="24" applyNumberFormat="1" applyFont="1" applyBorder="1">
      <alignment/>
      <protection/>
    </xf>
    <xf numFmtId="0" fontId="7" fillId="0" borderId="0" xfId="24" applyFont="1">
      <alignment/>
      <protection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7" fillId="0" borderId="0" xfId="24" applyNumberFormat="1" applyFont="1">
      <alignment/>
      <protection/>
    </xf>
    <xf numFmtId="3" fontId="7" fillId="0" borderId="0" xfId="24" applyNumberFormat="1" applyFont="1" applyAlignment="1" quotePrefix="1">
      <alignment horizontal="left"/>
      <protection/>
    </xf>
    <xf numFmtId="3" fontId="7" fillId="0" borderId="0" xfId="24" applyNumberFormat="1" applyFont="1" applyBorder="1">
      <alignment/>
      <protection/>
    </xf>
    <xf numFmtId="3" fontId="9" fillId="0" borderId="0" xfId="24" applyNumberFormat="1" applyFont="1">
      <alignment/>
      <protection/>
    </xf>
    <xf numFmtId="0" fontId="7" fillId="0" borderId="0" xfId="23" applyNumberFormat="1" applyFont="1" quotePrefix="1">
      <alignment/>
      <protection/>
    </xf>
    <xf numFmtId="3" fontId="7" fillId="0" borderId="0" xfId="23" applyNumberFormat="1" applyFont="1" quotePrefix="1">
      <alignment/>
      <protection/>
    </xf>
    <xf numFmtId="3" fontId="8" fillId="0" borderId="0" xfId="24" applyNumberFormat="1" applyFont="1">
      <alignment/>
      <protection/>
    </xf>
    <xf numFmtId="1" fontId="8" fillId="0" borderId="0" xfId="24" applyNumberFormat="1" applyFont="1">
      <alignment/>
      <protection/>
    </xf>
    <xf numFmtId="3" fontId="8" fillId="0" borderId="0" xfId="23" applyNumberFormat="1" applyFont="1" quotePrefix="1">
      <alignment/>
      <protection/>
    </xf>
    <xf numFmtId="0" fontId="8" fillId="0" borderId="0" xfId="23" applyNumberFormat="1" applyFont="1" quotePrefix="1">
      <alignment/>
      <protection/>
    </xf>
    <xf numFmtId="3" fontId="8" fillId="0" borderId="0" xfId="0" applyNumberFormat="1" applyFont="1" applyAlignment="1">
      <alignment/>
    </xf>
    <xf numFmtId="0" fontId="8" fillId="0" borderId="0" xfId="23" applyNumberFormat="1" applyFont="1">
      <alignment/>
      <protection/>
    </xf>
    <xf numFmtId="0" fontId="10" fillId="0" borderId="0" xfId="23" applyNumberFormat="1" applyFont="1" quotePrefix="1">
      <alignment/>
      <protection/>
    </xf>
    <xf numFmtId="1" fontId="7" fillId="0" borderId="0" xfId="25" applyNumberFormat="1" applyFont="1" applyBorder="1">
      <alignment/>
      <protection/>
    </xf>
    <xf numFmtId="3" fontId="7" fillId="0" borderId="0" xfId="25" applyNumberFormat="1" applyFont="1" applyBorder="1">
      <alignment/>
      <protection/>
    </xf>
    <xf numFmtId="0" fontId="7" fillId="0" borderId="0" xfId="25" applyFont="1" applyBorder="1">
      <alignment/>
      <protection/>
    </xf>
    <xf numFmtId="3" fontId="7" fillId="0" borderId="0" xfId="25" applyNumberFormat="1" applyFont="1">
      <alignment/>
      <protection/>
    </xf>
    <xf numFmtId="3" fontId="7" fillId="0" borderId="0" xfId="26" applyNumberFormat="1" applyFont="1">
      <alignment/>
      <protection/>
    </xf>
    <xf numFmtId="1" fontId="7" fillId="0" borderId="0" xfId="26" applyNumberFormat="1" applyFont="1">
      <alignment/>
      <protection/>
    </xf>
    <xf numFmtId="0" fontId="8" fillId="0" borderId="0" xfId="25" applyFont="1" applyAlignment="1">
      <alignment horizontal="centerContinuous"/>
      <protection/>
    </xf>
    <xf numFmtId="0" fontId="7" fillId="0" borderId="0" xfId="25" applyFont="1">
      <alignment/>
      <protection/>
    </xf>
    <xf numFmtId="3" fontId="8" fillId="0" borderId="0" xfId="25" applyNumberFormat="1" applyFont="1" applyAlignment="1">
      <alignment horizontal="center"/>
      <protection/>
    </xf>
    <xf numFmtId="0" fontId="7" fillId="0" borderId="1" xfId="25" applyFont="1" applyBorder="1">
      <alignment/>
      <protection/>
    </xf>
    <xf numFmtId="0" fontId="9" fillId="0" borderId="0" xfId="25" applyFont="1" applyAlignment="1">
      <alignment horizontal="centerContinuous"/>
      <protection/>
    </xf>
    <xf numFmtId="0" fontId="9" fillId="0" borderId="0" xfId="25" applyFont="1">
      <alignment/>
      <protection/>
    </xf>
    <xf numFmtId="0" fontId="7" fillId="0" borderId="0" xfId="25" applyFont="1" applyAlignment="1">
      <alignment horizontal="centerContinuous"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 applyAlignment="1" quotePrefix="1">
      <alignment horizontal="right"/>
      <protection/>
    </xf>
    <xf numFmtId="0" fontId="9" fillId="0" borderId="0" xfId="25" applyFont="1" applyAlignment="1">
      <alignment/>
      <protection/>
    </xf>
    <xf numFmtId="0" fontId="7" fillId="0" borderId="2" xfId="25" applyFont="1" applyBorder="1">
      <alignment/>
      <protection/>
    </xf>
    <xf numFmtId="0" fontId="9" fillId="0" borderId="2" xfId="25" applyFont="1" applyBorder="1">
      <alignment/>
      <protection/>
    </xf>
    <xf numFmtId="3" fontId="7" fillId="0" borderId="2" xfId="25" applyNumberFormat="1" applyFont="1" applyBorder="1">
      <alignment/>
      <protection/>
    </xf>
    <xf numFmtId="0" fontId="12" fillId="0" borderId="0" xfId="25" applyFont="1">
      <alignment/>
      <protection/>
    </xf>
    <xf numFmtId="3" fontId="8" fillId="0" borderId="0" xfId="24" applyNumberFormat="1" applyFont="1" applyFill="1">
      <alignment/>
      <protection/>
    </xf>
    <xf numFmtId="0" fontId="8" fillId="0" borderId="0" xfId="23" applyNumberFormat="1" applyFont="1" applyFill="1" quotePrefix="1">
      <alignment/>
      <protection/>
    </xf>
    <xf numFmtId="0" fontId="8" fillId="0" borderId="0" xfId="23" applyNumberFormat="1" applyFont="1" applyFill="1">
      <alignment/>
      <protection/>
    </xf>
    <xf numFmtId="3" fontId="8" fillId="0" borderId="0" xfId="23" applyNumberFormat="1" applyFont="1" applyFill="1" quotePrefix="1">
      <alignment/>
      <protection/>
    </xf>
    <xf numFmtId="3" fontId="7" fillId="0" borderId="0" xfId="24" applyNumberFormat="1" applyFont="1" applyFill="1">
      <alignment/>
      <protection/>
    </xf>
    <xf numFmtId="0" fontId="7" fillId="0" borderId="0" xfId="23" applyNumberFormat="1" applyFont="1" applyFill="1" quotePrefix="1">
      <alignment/>
      <protection/>
    </xf>
    <xf numFmtId="0" fontId="7" fillId="0" borderId="0" xfId="23" applyNumberFormat="1" applyFont="1">
      <alignment/>
      <protection/>
    </xf>
    <xf numFmtId="3" fontId="8" fillId="0" borderId="0" xfId="24" applyNumberFormat="1" applyFont="1" applyBorder="1" applyAlignment="1" quotePrefix="1">
      <alignment horizontal="left"/>
      <protection/>
    </xf>
    <xf numFmtId="3" fontId="8" fillId="0" borderId="0" xfId="24" applyNumberFormat="1" applyFont="1" applyBorder="1">
      <alignment/>
      <protection/>
    </xf>
    <xf numFmtId="3" fontId="8" fillId="0" borderId="0" xfId="24" applyNumberFormat="1" applyFont="1" applyAlignment="1" quotePrefix="1">
      <alignment/>
      <protection/>
    </xf>
    <xf numFmtId="3" fontId="8" fillId="0" borderId="0" xfId="24" applyNumberFormat="1" applyFont="1" applyAlignment="1" quotePrefix="1">
      <alignment horizontal="left"/>
      <protection/>
    </xf>
    <xf numFmtId="1" fontId="7" fillId="0" borderId="0" xfId="21" applyNumberFormat="1" applyFont="1">
      <alignment/>
      <protection/>
    </xf>
    <xf numFmtId="0" fontId="7" fillId="0" borderId="0" xfId="0" applyNumberFormat="1" applyFont="1" applyAlignment="1">
      <alignment/>
    </xf>
    <xf numFmtId="3" fontId="15" fillId="0" borderId="1" xfId="24" applyNumberFormat="1" applyFont="1" applyBorder="1">
      <alignment/>
      <protection/>
    </xf>
    <xf numFmtId="3" fontId="9" fillId="0" borderId="1" xfId="24" applyNumberFormat="1" applyFont="1" applyBorder="1">
      <alignment/>
      <protection/>
    </xf>
    <xf numFmtId="0" fontId="8" fillId="0" borderId="0" xfId="25" applyFont="1">
      <alignment/>
      <protection/>
    </xf>
    <xf numFmtId="3" fontId="8" fillId="0" borderId="0" xfId="25" applyNumberFormat="1" applyFont="1">
      <alignment/>
      <protection/>
    </xf>
    <xf numFmtId="1" fontId="12" fillId="0" borderId="0" xfId="25" applyNumberFormat="1" applyFont="1" applyBorder="1" applyAlignment="1" applyProtection="1">
      <alignment horizontal="left"/>
      <protection/>
    </xf>
    <xf numFmtId="3" fontId="7" fillId="0" borderId="0" xfId="24" applyNumberFormat="1" applyFont="1" applyAlignment="1">
      <alignment horizontal="right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72" fontId="7" fillId="0" borderId="0" xfId="25" applyNumberFormat="1" applyFont="1">
      <alignment/>
      <protection/>
    </xf>
    <xf numFmtId="0" fontId="7" fillId="0" borderId="0" xfId="23" applyNumberFormat="1" applyFont="1" applyBorder="1" quotePrefix="1">
      <alignment/>
      <protection/>
    </xf>
    <xf numFmtId="1" fontId="7" fillId="0" borderId="2" xfId="24" applyNumberFormat="1" applyFont="1" applyBorder="1">
      <alignment/>
      <protection/>
    </xf>
    <xf numFmtId="0" fontId="7" fillId="0" borderId="2" xfId="23" applyNumberFormat="1" applyFont="1" applyBorder="1" quotePrefix="1">
      <alignment/>
      <protection/>
    </xf>
    <xf numFmtId="3" fontId="13" fillId="0" borderId="0" xfId="27" applyNumberFormat="1" applyFont="1" applyFill="1" applyAlignment="1">
      <alignment horizontal="right"/>
      <protection/>
    </xf>
    <xf numFmtId="3" fontId="14" fillId="0" borderId="0" xfId="27" applyNumberFormat="1" applyFont="1" applyFill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7" fillId="0" borderId="0" xfId="27" applyNumberFormat="1" applyFont="1" applyFill="1" applyAlignment="1">
      <alignment horizontal="right"/>
      <protection/>
    </xf>
    <xf numFmtId="3" fontId="14" fillId="0" borderId="0" xfId="27" applyNumberFormat="1" applyFont="1" applyFill="1" applyAlignment="1">
      <alignment horizontal="right"/>
      <protection/>
    </xf>
    <xf numFmtId="3" fontId="8" fillId="0" borderId="0" xfId="0" applyNumberFormat="1" applyFont="1" applyFill="1" applyAlignment="1">
      <alignment/>
    </xf>
    <xf numFmtId="3" fontId="7" fillId="0" borderId="0" xfId="21" applyNumberFormat="1" applyFont="1">
      <alignment/>
      <protection/>
    </xf>
    <xf numFmtId="3" fontId="0" fillId="0" borderId="0" xfId="0" applyNumberFormat="1" applyAlignment="1" quotePrefix="1">
      <alignment/>
    </xf>
    <xf numFmtId="3" fontId="7" fillId="0" borderId="0" xfId="23" applyNumberFormat="1" applyFont="1" applyFill="1" quotePrefix="1">
      <alignment/>
      <protection/>
    </xf>
    <xf numFmtId="3" fontId="8" fillId="0" borderId="0" xfId="26" applyNumberFormat="1" applyFont="1">
      <alignment/>
      <protection/>
    </xf>
    <xf numFmtId="3" fontId="8" fillId="0" borderId="0" xfId="24" applyNumberFormat="1" applyFont="1" applyAlignment="1">
      <alignment horizontal="left"/>
      <protection/>
    </xf>
    <xf numFmtId="1" fontId="8" fillId="0" borderId="0" xfId="26" applyNumberFormat="1" applyFont="1">
      <alignment/>
      <protection/>
    </xf>
    <xf numFmtId="0" fontId="8" fillId="0" borderId="0" xfId="24" applyFont="1">
      <alignment/>
      <protection/>
    </xf>
    <xf numFmtId="1" fontId="8" fillId="0" borderId="0" xfId="0" applyNumberFormat="1" applyFont="1" applyAlignment="1">
      <alignment/>
    </xf>
    <xf numFmtId="3" fontId="7" fillId="0" borderId="0" xfId="25" applyNumberFormat="1" applyFont="1" applyAlignment="1">
      <alignment/>
      <protection/>
    </xf>
    <xf numFmtId="1" fontId="0" fillId="0" borderId="0" xfId="0" applyNumberFormat="1" applyFill="1" applyAlignment="1">
      <alignment/>
    </xf>
    <xf numFmtId="3" fontId="7" fillId="0" borderId="0" xfId="21" applyNumberFormat="1" applyFont="1" applyFill="1">
      <alignment/>
      <protection/>
    </xf>
    <xf numFmtId="3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0" fontId="13" fillId="0" borderId="0" xfId="22" applyFont="1" applyFill="1" applyBorder="1" applyAlignment="1">
      <alignment wrapText="1"/>
      <protection/>
    </xf>
    <xf numFmtId="3" fontId="13" fillId="0" borderId="0" xfId="22" applyNumberFormat="1" applyFont="1" applyFill="1" applyBorder="1" applyAlignment="1">
      <alignment horizontal="right" wrapText="1"/>
      <protection/>
    </xf>
    <xf numFmtId="3" fontId="12" fillId="0" borderId="0" xfId="24" applyNumberFormat="1" applyFont="1">
      <alignment/>
      <protection/>
    </xf>
    <xf numFmtId="3" fontId="8" fillId="0" borderId="0" xfId="25" applyNumberFormat="1" applyFont="1" applyAlignment="1">
      <alignment horizontal="center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p2" xfId="21"/>
    <cellStyle name="Normal_Hoja3" xfId="22"/>
    <cellStyle name="Normal_Maestria Doctorado por Programa" xfId="23"/>
    <cellStyle name="Normal_POBESC_3" xfId="24"/>
    <cellStyle name="Normal_poblac99" xfId="25"/>
    <cellStyle name="Normal_posgra98" xfId="26"/>
    <cellStyle name="Normal_Programas Maestria y Doctorado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2"/>
  <dimension ref="A1:P430"/>
  <sheetViews>
    <sheetView tabSelected="1" zoomScale="75" zoomScaleNormal="75" workbookViewId="0" topLeftCell="A1">
      <selection activeCell="H35" sqref="H35"/>
    </sheetView>
  </sheetViews>
  <sheetFormatPr defaultColWidth="11.421875" defaultRowHeight="12.75"/>
  <cols>
    <col min="1" max="1" width="24.8515625" style="36" customWidth="1"/>
    <col min="2" max="4" width="9.00390625" style="36" customWidth="1"/>
    <col min="5" max="5" width="7.140625" style="36" customWidth="1"/>
    <col min="6" max="8" width="9.00390625" style="36" customWidth="1"/>
    <col min="9" max="9" width="1.7109375" style="36" customWidth="1"/>
    <col min="10" max="10" width="9.00390625" style="36" customWidth="1"/>
    <col min="11" max="11" width="0.85546875" style="36" customWidth="1"/>
    <col min="12" max="12" width="6.8515625" style="36" customWidth="1"/>
    <col min="13" max="15" width="6.57421875" style="36" customWidth="1"/>
    <col min="16" max="16" width="9.28125" style="36" customWidth="1"/>
    <col min="17" max="20" width="6.57421875" style="36" customWidth="1"/>
    <col min="21" max="16384" width="11.421875" style="36" customWidth="1"/>
  </cols>
  <sheetData>
    <row r="1" spans="1:10" ht="13.5" customHeight="1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.5" customHeight="1">
      <c r="A2" s="35" t="s">
        <v>203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3.5" customHeight="1">
      <c r="A3" s="96" t="s">
        <v>192</v>
      </c>
      <c r="B3" s="96"/>
      <c r="C3" s="96"/>
      <c r="D3" s="96"/>
      <c r="E3" s="96"/>
      <c r="F3" s="96"/>
      <c r="G3" s="96"/>
      <c r="H3" s="96"/>
      <c r="I3" s="96"/>
      <c r="J3" s="96"/>
      <c r="K3" s="37"/>
      <c r="L3" s="37"/>
    </row>
    <row r="5" spans="1:11" ht="9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2:11" ht="12" customHeight="1">
      <c r="B6" s="39" t="s">
        <v>0</v>
      </c>
      <c r="C6" s="39"/>
      <c r="D6" s="39"/>
      <c r="E6" s="40"/>
      <c r="F6" s="39" t="s">
        <v>1</v>
      </c>
      <c r="G6" s="41"/>
      <c r="H6" s="39"/>
      <c r="I6" s="40"/>
      <c r="J6" s="39" t="s">
        <v>129</v>
      </c>
      <c r="K6" s="41"/>
    </row>
    <row r="7" spans="1:11" ht="12" customHeight="1">
      <c r="A7" s="40" t="s">
        <v>172</v>
      </c>
      <c r="B7" s="42" t="s">
        <v>3</v>
      </c>
      <c r="C7" s="43" t="s">
        <v>4</v>
      </c>
      <c r="D7" s="42" t="s">
        <v>5</v>
      </c>
      <c r="E7" s="40"/>
      <c r="F7" s="42" t="s">
        <v>3</v>
      </c>
      <c r="G7" s="43" t="s">
        <v>4</v>
      </c>
      <c r="H7" s="42" t="s">
        <v>5</v>
      </c>
      <c r="I7" s="44"/>
      <c r="J7" s="39" t="s">
        <v>130</v>
      </c>
      <c r="K7" s="41"/>
    </row>
    <row r="8" spans="1:11" ht="9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5"/>
    </row>
    <row r="9" spans="1:11" ht="11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6" ht="14.25">
      <c r="A10" s="36" t="s">
        <v>133</v>
      </c>
      <c r="B10" s="32">
        <v>1967</v>
      </c>
      <c r="C10" s="32">
        <v>2035</v>
      </c>
      <c r="D10" s="32">
        <f>SUM(B10:C10)</f>
        <v>4002</v>
      </c>
      <c r="E10" s="32"/>
      <c r="F10" s="32">
        <v>3503</v>
      </c>
      <c r="G10" s="32">
        <v>2797</v>
      </c>
      <c r="H10" s="32">
        <f>SUM(F10:G10)</f>
        <v>6300</v>
      </c>
      <c r="I10" s="32"/>
      <c r="J10" s="32">
        <f>SUM(D10,H10)</f>
        <v>10302</v>
      </c>
      <c r="O10" s="32"/>
      <c r="P10" s="70"/>
    </row>
    <row r="11" spans="1:16" ht="12.75">
      <c r="A11" s="36" t="s">
        <v>131</v>
      </c>
      <c r="B11" s="88">
        <v>1698</v>
      </c>
      <c r="C11" s="32">
        <v>1528</v>
      </c>
      <c r="D11" s="32">
        <f>SUM(B11:C11)</f>
        <v>3226</v>
      </c>
      <c r="E11" s="32"/>
      <c r="F11" s="32">
        <v>2190</v>
      </c>
      <c r="G11" s="32">
        <v>1901</v>
      </c>
      <c r="H11" s="32">
        <f>SUM(F11:G11)</f>
        <v>4091</v>
      </c>
      <c r="I11" s="32"/>
      <c r="J11" s="32">
        <f>SUM(D11,H11)</f>
        <v>7317</v>
      </c>
      <c r="O11" s="32"/>
      <c r="P11" s="70"/>
    </row>
    <row r="12" spans="1:16" ht="12.75">
      <c r="A12" s="36" t="s">
        <v>132</v>
      </c>
      <c r="B12" s="32">
        <v>596</v>
      </c>
      <c r="C12" s="32">
        <v>434</v>
      </c>
      <c r="D12" s="32">
        <f>SUM(B12:C12)</f>
        <v>1030</v>
      </c>
      <c r="E12" s="32"/>
      <c r="F12" s="32">
        <v>1416</v>
      </c>
      <c r="G12" s="32">
        <v>1165</v>
      </c>
      <c r="H12" s="32">
        <f>SUM(F12:G12)</f>
        <v>2581</v>
      </c>
      <c r="I12" s="32"/>
      <c r="J12" s="32">
        <f>SUM(D12,H12)</f>
        <v>3611</v>
      </c>
      <c r="O12" s="32"/>
      <c r="P12" s="70"/>
    </row>
    <row r="13" spans="1:16" ht="12.75">
      <c r="A13" s="45"/>
      <c r="B13" s="47"/>
      <c r="C13" s="47"/>
      <c r="D13" s="47"/>
      <c r="E13" s="47"/>
      <c r="F13" s="47"/>
      <c r="G13" s="47"/>
      <c r="H13" s="47"/>
      <c r="I13" s="47"/>
      <c r="J13" s="47"/>
      <c r="K13" s="45"/>
      <c r="O13" s="32"/>
      <c r="P13" s="32"/>
    </row>
    <row r="14" spans="2:10" ht="9" customHeight="1"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64" t="s">
        <v>6</v>
      </c>
      <c r="B15" s="65">
        <f>SUM(B10:B12)</f>
        <v>4261</v>
      </c>
      <c r="C15" s="65">
        <f>SUM(C10:C12)</f>
        <v>3997</v>
      </c>
      <c r="D15" s="65">
        <f>SUM(B15:C15)</f>
        <v>8258</v>
      </c>
      <c r="E15" s="65"/>
      <c r="F15" s="65">
        <f>SUM(F10:F12)</f>
        <v>7109</v>
      </c>
      <c r="G15" s="65">
        <f>SUM(G10:G12)</f>
        <v>5863</v>
      </c>
      <c r="H15" s="65">
        <f>SUM(F15:G15)</f>
        <v>12972</v>
      </c>
      <c r="I15" s="65"/>
      <c r="J15" s="65">
        <f>SUM(J10:J12)</f>
        <v>21230</v>
      </c>
    </row>
    <row r="16" spans="1:11" ht="9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5"/>
    </row>
    <row r="17" spans="2:10" ht="12.75"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48" t="s">
        <v>196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2:10" ht="12.75"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40" t="s">
        <v>7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2:10" ht="12.75">
      <c r="B21" s="32"/>
      <c r="C21" s="32"/>
      <c r="D21" s="32"/>
      <c r="E21" s="32"/>
      <c r="F21" s="32"/>
      <c r="G21" s="32"/>
      <c r="H21" s="32"/>
      <c r="I21" s="32"/>
      <c r="J21" s="32"/>
    </row>
    <row r="22" spans="2:10" ht="12.75">
      <c r="B22" s="32"/>
      <c r="C22" s="32"/>
      <c r="D22" s="32"/>
      <c r="E22" s="32"/>
      <c r="F22" s="32"/>
      <c r="G22" s="32"/>
      <c r="H22" s="32"/>
      <c r="I22" s="32"/>
      <c r="J22" s="32"/>
    </row>
    <row r="23" spans="2:10" ht="12.75">
      <c r="B23" s="32"/>
      <c r="C23" s="32"/>
      <c r="D23" s="32"/>
      <c r="E23" s="32"/>
      <c r="F23" s="32"/>
      <c r="G23" s="32"/>
      <c r="H23" s="32"/>
      <c r="I23" s="32"/>
      <c r="J23" s="32"/>
    </row>
    <row r="24" spans="2:10" ht="12.75">
      <c r="B24" s="32"/>
      <c r="C24" s="32"/>
      <c r="D24" s="32"/>
      <c r="E24" s="32"/>
      <c r="F24" s="32"/>
      <c r="G24" s="32"/>
      <c r="H24" s="32"/>
      <c r="I24" s="32"/>
      <c r="J24" s="32"/>
    </row>
    <row r="25" spans="2:10" ht="12.75">
      <c r="B25" s="32"/>
      <c r="C25" s="32"/>
      <c r="D25" s="32"/>
      <c r="E25" s="32"/>
      <c r="F25" s="32"/>
      <c r="G25" s="32"/>
      <c r="H25" s="32"/>
      <c r="I25" s="32"/>
      <c r="J25" s="32"/>
    </row>
    <row r="26" spans="2:10" ht="12.75">
      <c r="B26" s="32"/>
      <c r="C26" s="32"/>
      <c r="D26" s="32"/>
      <c r="E26" s="32"/>
      <c r="F26" s="32"/>
      <c r="G26" s="32"/>
      <c r="H26" s="32"/>
      <c r="I26" s="32"/>
      <c r="J26" s="32"/>
    </row>
    <row r="27" spans="2:10" ht="12.75">
      <c r="B27" s="32"/>
      <c r="C27" s="32"/>
      <c r="D27" s="32"/>
      <c r="E27" s="32"/>
      <c r="F27" s="32"/>
      <c r="G27" s="32"/>
      <c r="H27" s="32"/>
      <c r="I27" s="32"/>
      <c r="J27" s="32"/>
    </row>
    <row r="28" spans="2:10" ht="12.75">
      <c r="B28" s="32"/>
      <c r="C28" s="32"/>
      <c r="D28" s="32"/>
      <c r="E28" s="32"/>
      <c r="F28" s="32"/>
      <c r="G28" s="32"/>
      <c r="H28" s="32"/>
      <c r="I28" s="32"/>
      <c r="J28" s="32"/>
    </row>
    <row r="29" spans="2:10" ht="12.75">
      <c r="B29" s="32"/>
      <c r="C29" s="32"/>
      <c r="D29" s="32"/>
      <c r="E29" s="32"/>
      <c r="F29" s="32"/>
      <c r="G29" s="32"/>
      <c r="H29" s="32"/>
      <c r="I29" s="32"/>
      <c r="J29" s="32"/>
    </row>
    <row r="30" spans="2:10" ht="12.75">
      <c r="B30" s="32"/>
      <c r="C30" s="32"/>
      <c r="D30" s="32"/>
      <c r="E30" s="32"/>
      <c r="F30" s="32"/>
      <c r="G30" s="32"/>
      <c r="H30" s="32"/>
      <c r="I30" s="32"/>
      <c r="J30" s="32"/>
    </row>
    <row r="31" spans="2:10" ht="12.75">
      <c r="B31" s="32"/>
      <c r="C31" s="32"/>
      <c r="D31" s="32"/>
      <c r="E31" s="32"/>
      <c r="F31" s="32"/>
      <c r="G31" s="32"/>
      <c r="H31" s="32"/>
      <c r="I31" s="32"/>
      <c r="J31" s="32"/>
    </row>
    <row r="32" spans="2:10" ht="12.75">
      <c r="B32" s="32"/>
      <c r="C32" s="32"/>
      <c r="D32" s="32"/>
      <c r="E32" s="32"/>
      <c r="F32" s="32"/>
      <c r="G32" s="32"/>
      <c r="H32" s="32"/>
      <c r="I32" s="32"/>
      <c r="J32" s="32"/>
    </row>
    <row r="33" spans="2:10" ht="12.75">
      <c r="B33" s="32"/>
      <c r="C33" s="32"/>
      <c r="D33" s="32"/>
      <c r="E33" s="32"/>
      <c r="F33" s="32"/>
      <c r="G33" s="32"/>
      <c r="H33" s="32"/>
      <c r="I33" s="32"/>
      <c r="J33" s="32"/>
    </row>
    <row r="34" spans="2:10" ht="12.75">
      <c r="B34" s="32"/>
      <c r="C34" s="32"/>
      <c r="D34" s="32"/>
      <c r="E34" s="32"/>
      <c r="F34" s="32"/>
      <c r="G34" s="32"/>
      <c r="H34" s="32"/>
      <c r="I34" s="32"/>
      <c r="J34" s="32"/>
    </row>
    <row r="35" spans="2:10" ht="12.75">
      <c r="B35" s="32"/>
      <c r="C35" s="32"/>
      <c r="D35" s="32"/>
      <c r="E35" s="32"/>
      <c r="F35" s="32"/>
      <c r="G35" s="32"/>
      <c r="H35" s="32"/>
      <c r="I35" s="32"/>
      <c r="J35" s="32"/>
    </row>
    <row r="36" spans="2:10" ht="12.75">
      <c r="B36" s="32"/>
      <c r="C36" s="32"/>
      <c r="D36" s="32"/>
      <c r="E36" s="32"/>
      <c r="F36" s="32"/>
      <c r="G36" s="32"/>
      <c r="H36" s="32"/>
      <c r="I36" s="32"/>
      <c r="J36" s="32"/>
    </row>
    <row r="37" spans="2:10" ht="12.75">
      <c r="B37" s="32"/>
      <c r="C37" s="32"/>
      <c r="D37" s="32"/>
      <c r="E37" s="32"/>
      <c r="F37" s="32"/>
      <c r="G37" s="32"/>
      <c r="H37" s="32"/>
      <c r="I37" s="32"/>
      <c r="J37" s="32"/>
    </row>
    <row r="38" spans="2:10" ht="12.75">
      <c r="B38" s="32"/>
      <c r="C38" s="32"/>
      <c r="D38" s="32"/>
      <c r="E38" s="32"/>
      <c r="F38" s="32"/>
      <c r="G38" s="32"/>
      <c r="H38" s="32"/>
      <c r="I38" s="32"/>
      <c r="J38" s="32"/>
    </row>
    <row r="39" spans="2:10" ht="12.75">
      <c r="B39" s="32"/>
      <c r="C39" s="32"/>
      <c r="D39" s="32"/>
      <c r="E39" s="32"/>
      <c r="F39" s="32"/>
      <c r="G39" s="32"/>
      <c r="H39" s="32"/>
      <c r="I39" s="32"/>
      <c r="J39" s="32"/>
    </row>
    <row r="40" spans="2:10" ht="12.75">
      <c r="B40" s="32"/>
      <c r="C40" s="32"/>
      <c r="D40" s="32"/>
      <c r="E40" s="32"/>
      <c r="F40" s="32"/>
      <c r="G40" s="32"/>
      <c r="H40" s="32"/>
      <c r="I40" s="32"/>
      <c r="J40" s="32"/>
    </row>
    <row r="41" spans="2:10" ht="12.75">
      <c r="B41" s="32"/>
      <c r="C41" s="32"/>
      <c r="D41" s="32"/>
      <c r="E41" s="32"/>
      <c r="F41" s="32"/>
      <c r="G41" s="32"/>
      <c r="H41" s="32"/>
      <c r="I41" s="32"/>
      <c r="J41" s="32"/>
    </row>
    <row r="42" spans="2:10" ht="12.75">
      <c r="B42" s="32"/>
      <c r="C42" s="32"/>
      <c r="D42" s="32"/>
      <c r="E42" s="32"/>
      <c r="F42" s="32"/>
      <c r="G42" s="32"/>
      <c r="H42" s="32"/>
      <c r="I42" s="32"/>
      <c r="J42" s="32"/>
    </row>
    <row r="43" spans="2:10" ht="12.75">
      <c r="B43" s="32"/>
      <c r="C43" s="32"/>
      <c r="D43" s="32"/>
      <c r="E43" s="32"/>
      <c r="F43" s="32"/>
      <c r="G43" s="32"/>
      <c r="H43" s="32"/>
      <c r="I43" s="32"/>
      <c r="J43" s="32"/>
    </row>
    <row r="44" spans="2:10" ht="12.75">
      <c r="B44" s="32"/>
      <c r="C44" s="32"/>
      <c r="D44" s="32"/>
      <c r="E44" s="32"/>
      <c r="F44" s="32"/>
      <c r="G44" s="32"/>
      <c r="H44" s="32"/>
      <c r="I44" s="32"/>
      <c r="J44" s="32"/>
    </row>
    <row r="45" spans="2:10" ht="12.75">
      <c r="B45" s="32"/>
      <c r="C45" s="32"/>
      <c r="D45" s="32"/>
      <c r="E45" s="32"/>
      <c r="F45" s="32"/>
      <c r="G45" s="32"/>
      <c r="H45" s="32"/>
      <c r="I45" s="32"/>
      <c r="J45" s="32"/>
    </row>
    <row r="46" spans="2:10" ht="12.75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2.75">
      <c r="B47" s="32"/>
      <c r="C47" s="32"/>
      <c r="D47" s="32"/>
      <c r="E47" s="32"/>
      <c r="F47" s="32"/>
      <c r="G47" s="32"/>
      <c r="H47" s="32"/>
      <c r="I47" s="32"/>
      <c r="J47" s="32"/>
    </row>
    <row r="48" spans="2:10" ht="12.75">
      <c r="B48" s="32"/>
      <c r="C48" s="32"/>
      <c r="D48" s="32"/>
      <c r="E48" s="32"/>
      <c r="F48" s="32"/>
      <c r="G48" s="32"/>
      <c r="H48" s="32"/>
      <c r="I48" s="32"/>
      <c r="J48" s="32"/>
    </row>
    <row r="49" spans="2:10" ht="12.75">
      <c r="B49" s="32"/>
      <c r="C49" s="32"/>
      <c r="D49" s="32"/>
      <c r="E49" s="32"/>
      <c r="F49" s="32"/>
      <c r="G49" s="32"/>
      <c r="H49" s="32"/>
      <c r="I49" s="32"/>
      <c r="J49" s="32"/>
    </row>
    <row r="50" spans="2:10" ht="12.75">
      <c r="B50" s="32"/>
      <c r="C50" s="32"/>
      <c r="D50" s="32"/>
      <c r="E50" s="32"/>
      <c r="F50" s="32"/>
      <c r="G50" s="32"/>
      <c r="H50" s="32"/>
      <c r="I50" s="32"/>
      <c r="J50" s="32"/>
    </row>
    <row r="51" spans="2:10" ht="12.75">
      <c r="B51" s="32"/>
      <c r="C51" s="32"/>
      <c r="D51" s="32"/>
      <c r="E51" s="32"/>
      <c r="F51" s="32"/>
      <c r="G51" s="32"/>
      <c r="H51" s="32"/>
      <c r="I51" s="32"/>
      <c r="J51" s="32"/>
    </row>
    <row r="52" spans="2:10" ht="12.75">
      <c r="B52" s="32"/>
      <c r="C52" s="32"/>
      <c r="D52" s="32"/>
      <c r="E52" s="32"/>
      <c r="F52" s="32"/>
      <c r="G52" s="32"/>
      <c r="H52" s="32"/>
      <c r="I52" s="32"/>
      <c r="J52" s="32"/>
    </row>
    <row r="53" spans="2:10" ht="12.75">
      <c r="B53" s="32"/>
      <c r="C53" s="32"/>
      <c r="D53" s="32"/>
      <c r="E53" s="32"/>
      <c r="F53" s="32"/>
      <c r="G53" s="32"/>
      <c r="H53" s="32"/>
      <c r="I53" s="32"/>
      <c r="J53" s="32"/>
    </row>
    <row r="54" spans="2:10" ht="12.75">
      <c r="B54" s="32"/>
      <c r="C54" s="32"/>
      <c r="D54" s="32"/>
      <c r="E54" s="32"/>
      <c r="F54" s="32"/>
      <c r="G54" s="32"/>
      <c r="H54" s="32"/>
      <c r="I54" s="32"/>
      <c r="J54" s="32"/>
    </row>
    <row r="55" spans="2:10" ht="12.75">
      <c r="B55" s="32"/>
      <c r="C55" s="32"/>
      <c r="D55" s="32"/>
      <c r="E55" s="32"/>
      <c r="F55" s="32"/>
      <c r="G55" s="32"/>
      <c r="H55" s="32"/>
      <c r="I55" s="32"/>
      <c r="J55" s="32"/>
    </row>
    <row r="56" spans="2:10" ht="12.75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12.75">
      <c r="B57" s="32"/>
      <c r="C57" s="32"/>
      <c r="D57" s="32"/>
      <c r="E57" s="32"/>
      <c r="F57" s="32"/>
      <c r="G57" s="32"/>
      <c r="H57" s="32"/>
      <c r="I57" s="32"/>
      <c r="J57" s="32"/>
    </row>
    <row r="58" spans="2:10" ht="12.75">
      <c r="B58" s="32"/>
      <c r="C58" s="32"/>
      <c r="D58" s="32"/>
      <c r="E58" s="32"/>
      <c r="F58" s="32"/>
      <c r="G58" s="32"/>
      <c r="H58" s="32"/>
      <c r="I58" s="32"/>
      <c r="J58" s="32"/>
    </row>
    <row r="59" spans="2:10" ht="12.75">
      <c r="B59" s="32"/>
      <c r="C59" s="32"/>
      <c r="D59" s="32"/>
      <c r="E59" s="32"/>
      <c r="F59" s="32"/>
      <c r="G59" s="32"/>
      <c r="H59" s="32"/>
      <c r="I59" s="32"/>
      <c r="J59" s="32"/>
    </row>
    <row r="60" spans="2:10" ht="12.75">
      <c r="B60" s="32"/>
      <c r="C60" s="32"/>
      <c r="D60" s="32"/>
      <c r="E60" s="32"/>
      <c r="F60" s="32"/>
      <c r="G60" s="32"/>
      <c r="H60" s="32"/>
      <c r="I60" s="32"/>
      <c r="J60" s="32"/>
    </row>
    <row r="61" spans="2:10" ht="12.75">
      <c r="B61" s="32"/>
      <c r="C61" s="32"/>
      <c r="D61" s="32"/>
      <c r="E61" s="32"/>
      <c r="F61" s="32"/>
      <c r="G61" s="32"/>
      <c r="H61" s="32"/>
      <c r="I61" s="32"/>
      <c r="J61" s="32"/>
    </row>
    <row r="62" spans="2:10" ht="12.75">
      <c r="B62" s="32"/>
      <c r="C62" s="32"/>
      <c r="D62" s="32"/>
      <c r="E62" s="32"/>
      <c r="F62" s="32"/>
      <c r="G62" s="32"/>
      <c r="H62" s="32"/>
      <c r="I62" s="32"/>
      <c r="J62" s="32"/>
    </row>
    <row r="63" spans="2:10" ht="12.75">
      <c r="B63" s="32"/>
      <c r="C63" s="32"/>
      <c r="D63" s="32"/>
      <c r="E63" s="32"/>
      <c r="F63" s="32"/>
      <c r="G63" s="32"/>
      <c r="H63" s="32"/>
      <c r="I63" s="32"/>
      <c r="J63" s="32"/>
    </row>
    <row r="64" spans="2:10" ht="12.75">
      <c r="B64" s="32"/>
      <c r="C64" s="32"/>
      <c r="D64" s="32"/>
      <c r="E64" s="32"/>
      <c r="F64" s="32"/>
      <c r="G64" s="32"/>
      <c r="H64" s="32"/>
      <c r="I64" s="32"/>
      <c r="J64" s="32"/>
    </row>
    <row r="65" spans="2:10" ht="12.75">
      <c r="B65" s="32"/>
      <c r="C65" s="32"/>
      <c r="D65" s="32"/>
      <c r="E65" s="32"/>
      <c r="F65" s="32"/>
      <c r="G65" s="32"/>
      <c r="H65" s="32"/>
      <c r="I65" s="32"/>
      <c r="J65" s="32"/>
    </row>
    <row r="66" spans="2:10" ht="12.75">
      <c r="B66" s="32"/>
      <c r="C66" s="32"/>
      <c r="D66" s="32"/>
      <c r="E66" s="32"/>
      <c r="F66" s="32"/>
      <c r="G66" s="32"/>
      <c r="H66" s="32"/>
      <c r="I66" s="32"/>
      <c r="J66" s="32"/>
    </row>
    <row r="67" spans="2:10" ht="12.75">
      <c r="B67" s="32"/>
      <c r="C67" s="32"/>
      <c r="D67" s="32"/>
      <c r="E67" s="32"/>
      <c r="F67" s="32"/>
      <c r="G67" s="32"/>
      <c r="H67" s="32"/>
      <c r="I67" s="32"/>
      <c r="J67" s="32"/>
    </row>
    <row r="68" spans="2:10" ht="12.75">
      <c r="B68" s="32"/>
      <c r="C68" s="32"/>
      <c r="D68" s="32"/>
      <c r="E68" s="32"/>
      <c r="F68" s="32"/>
      <c r="G68" s="32"/>
      <c r="H68" s="32"/>
      <c r="I68" s="32"/>
      <c r="J68" s="32"/>
    </row>
    <row r="69" spans="2:10" ht="12.75">
      <c r="B69" s="32"/>
      <c r="C69" s="32"/>
      <c r="D69" s="32"/>
      <c r="E69" s="32"/>
      <c r="F69" s="32"/>
      <c r="G69" s="32"/>
      <c r="H69" s="32"/>
      <c r="I69" s="32"/>
      <c r="J69" s="32"/>
    </row>
    <row r="70" spans="2:10" ht="12.75">
      <c r="B70" s="32"/>
      <c r="C70" s="32"/>
      <c r="D70" s="32"/>
      <c r="E70" s="32"/>
      <c r="F70" s="32"/>
      <c r="G70" s="32"/>
      <c r="H70" s="32"/>
      <c r="I70" s="32"/>
      <c r="J70" s="32"/>
    </row>
    <row r="71" spans="2:10" ht="12.75">
      <c r="B71" s="32"/>
      <c r="C71" s="32"/>
      <c r="D71" s="32"/>
      <c r="E71" s="32"/>
      <c r="F71" s="32"/>
      <c r="G71" s="32"/>
      <c r="H71" s="32"/>
      <c r="I71" s="32"/>
      <c r="J71" s="32"/>
    </row>
    <row r="72" spans="2:10" ht="12.75">
      <c r="B72" s="32"/>
      <c r="C72" s="32"/>
      <c r="D72" s="32"/>
      <c r="E72" s="32"/>
      <c r="F72" s="32"/>
      <c r="G72" s="32"/>
      <c r="H72" s="32"/>
      <c r="I72" s="32"/>
      <c r="J72" s="32"/>
    </row>
    <row r="73" spans="2:10" ht="12.75">
      <c r="B73" s="32"/>
      <c r="C73" s="32"/>
      <c r="D73" s="32"/>
      <c r="E73" s="32"/>
      <c r="F73" s="32"/>
      <c r="G73" s="32"/>
      <c r="H73" s="32"/>
      <c r="I73" s="32"/>
      <c r="J73" s="32"/>
    </row>
    <row r="74" spans="2:10" ht="12.75">
      <c r="B74" s="32"/>
      <c r="C74" s="32"/>
      <c r="D74" s="32"/>
      <c r="E74" s="32"/>
      <c r="F74" s="32"/>
      <c r="G74" s="32"/>
      <c r="H74" s="32"/>
      <c r="I74" s="32"/>
      <c r="J74" s="32"/>
    </row>
    <row r="75" spans="2:10" ht="12.75">
      <c r="B75" s="32"/>
      <c r="C75" s="32"/>
      <c r="D75" s="32"/>
      <c r="E75" s="32"/>
      <c r="F75" s="32"/>
      <c r="G75" s="32"/>
      <c r="H75" s="32"/>
      <c r="I75" s="32"/>
      <c r="J75" s="32"/>
    </row>
    <row r="76" spans="2:10" ht="12.75">
      <c r="B76" s="32"/>
      <c r="C76" s="32"/>
      <c r="D76" s="32"/>
      <c r="E76" s="32"/>
      <c r="F76" s="32"/>
      <c r="G76" s="32"/>
      <c r="H76" s="32"/>
      <c r="I76" s="32"/>
      <c r="J76" s="32"/>
    </row>
    <row r="77" spans="2:10" ht="12.75">
      <c r="B77" s="32"/>
      <c r="C77" s="32"/>
      <c r="D77" s="32"/>
      <c r="E77" s="32"/>
      <c r="F77" s="32"/>
      <c r="G77" s="32"/>
      <c r="H77" s="32"/>
      <c r="I77" s="32"/>
      <c r="J77" s="32"/>
    </row>
    <row r="78" spans="2:10" ht="12.75">
      <c r="B78" s="32"/>
      <c r="C78" s="32"/>
      <c r="D78" s="32"/>
      <c r="E78" s="32"/>
      <c r="F78" s="32"/>
      <c r="G78" s="32"/>
      <c r="H78" s="32"/>
      <c r="I78" s="32"/>
      <c r="J78" s="32"/>
    </row>
    <row r="79" spans="2:10" ht="12.75">
      <c r="B79" s="32"/>
      <c r="C79" s="32"/>
      <c r="D79" s="32"/>
      <c r="E79" s="32"/>
      <c r="F79" s="32"/>
      <c r="G79" s="32"/>
      <c r="H79" s="32"/>
      <c r="I79" s="32"/>
      <c r="J79" s="32"/>
    </row>
    <row r="80" spans="2:10" ht="12.75">
      <c r="B80" s="32"/>
      <c r="C80" s="32"/>
      <c r="D80" s="32"/>
      <c r="E80" s="32"/>
      <c r="F80" s="32"/>
      <c r="G80" s="32"/>
      <c r="H80" s="32"/>
      <c r="I80" s="32"/>
      <c r="J80" s="32"/>
    </row>
    <row r="81" spans="2:10" ht="12.75">
      <c r="B81" s="32"/>
      <c r="C81" s="32"/>
      <c r="D81" s="32"/>
      <c r="E81" s="32"/>
      <c r="F81" s="32"/>
      <c r="G81" s="32"/>
      <c r="H81" s="32"/>
      <c r="I81" s="32"/>
      <c r="J81" s="32"/>
    </row>
    <row r="82" spans="2:10" ht="12.75">
      <c r="B82" s="32"/>
      <c r="C82" s="32"/>
      <c r="D82" s="32"/>
      <c r="E82" s="32"/>
      <c r="F82" s="32"/>
      <c r="G82" s="32"/>
      <c r="H82" s="32"/>
      <c r="I82" s="32"/>
      <c r="J82" s="32"/>
    </row>
    <row r="83" spans="2:10" ht="12.75">
      <c r="B83" s="32"/>
      <c r="C83" s="32"/>
      <c r="D83" s="32"/>
      <c r="E83" s="32"/>
      <c r="F83" s="32"/>
      <c r="G83" s="32"/>
      <c r="H83" s="32"/>
      <c r="I83" s="32"/>
      <c r="J83" s="32"/>
    </row>
    <row r="84" spans="2:10" ht="12.75">
      <c r="B84" s="32"/>
      <c r="C84" s="32"/>
      <c r="D84" s="32"/>
      <c r="E84" s="32"/>
      <c r="F84" s="32"/>
      <c r="G84" s="32"/>
      <c r="H84" s="32"/>
      <c r="I84" s="32"/>
      <c r="J84" s="32"/>
    </row>
    <row r="85" spans="2:10" ht="12.75">
      <c r="B85" s="32"/>
      <c r="C85" s="32"/>
      <c r="D85" s="32"/>
      <c r="E85" s="32"/>
      <c r="F85" s="32"/>
      <c r="G85" s="32"/>
      <c r="H85" s="32"/>
      <c r="I85" s="32"/>
      <c r="J85" s="32"/>
    </row>
    <row r="86" spans="2:10" ht="12.75">
      <c r="B86" s="32"/>
      <c r="C86" s="32"/>
      <c r="D86" s="32"/>
      <c r="E86" s="32"/>
      <c r="F86" s="32"/>
      <c r="G86" s="32"/>
      <c r="H86" s="32"/>
      <c r="I86" s="32"/>
      <c r="J86" s="32"/>
    </row>
    <row r="87" spans="2:10" ht="12.75">
      <c r="B87" s="32"/>
      <c r="C87" s="32"/>
      <c r="D87" s="32"/>
      <c r="E87" s="32"/>
      <c r="F87" s="32"/>
      <c r="G87" s="32"/>
      <c r="H87" s="32"/>
      <c r="I87" s="32"/>
      <c r="J87" s="32"/>
    </row>
    <row r="88" spans="2:10" ht="12.75">
      <c r="B88" s="32"/>
      <c r="C88" s="32"/>
      <c r="D88" s="32"/>
      <c r="E88" s="32"/>
      <c r="F88" s="32"/>
      <c r="G88" s="32"/>
      <c r="H88" s="32"/>
      <c r="I88" s="32"/>
      <c r="J88" s="32"/>
    </row>
    <row r="89" spans="2:10" ht="12.75">
      <c r="B89" s="32"/>
      <c r="C89" s="32"/>
      <c r="D89" s="32"/>
      <c r="E89" s="32"/>
      <c r="F89" s="32"/>
      <c r="G89" s="32"/>
      <c r="H89" s="32"/>
      <c r="I89" s="32"/>
      <c r="J89" s="32"/>
    </row>
    <row r="90" spans="2:10" ht="12.75">
      <c r="B90" s="32"/>
      <c r="C90" s="32"/>
      <c r="D90" s="32"/>
      <c r="E90" s="32"/>
      <c r="F90" s="32"/>
      <c r="G90" s="32"/>
      <c r="H90" s="32"/>
      <c r="I90" s="32"/>
      <c r="J90" s="32"/>
    </row>
    <row r="91" spans="2:10" ht="12.75">
      <c r="B91" s="32"/>
      <c r="C91" s="32"/>
      <c r="D91" s="32"/>
      <c r="E91" s="32"/>
      <c r="F91" s="32"/>
      <c r="G91" s="32"/>
      <c r="H91" s="32"/>
      <c r="I91" s="32"/>
      <c r="J91" s="32"/>
    </row>
    <row r="92" spans="2:10" ht="12.75">
      <c r="B92" s="32"/>
      <c r="C92" s="32"/>
      <c r="D92" s="32"/>
      <c r="E92" s="32"/>
      <c r="F92" s="32"/>
      <c r="G92" s="32"/>
      <c r="H92" s="32"/>
      <c r="I92" s="32"/>
      <c r="J92" s="32"/>
    </row>
    <row r="93" spans="2:10" ht="12.75">
      <c r="B93" s="32"/>
      <c r="C93" s="32"/>
      <c r="D93" s="32"/>
      <c r="E93" s="32"/>
      <c r="F93" s="32"/>
      <c r="G93" s="32"/>
      <c r="H93" s="32"/>
      <c r="I93" s="32"/>
      <c r="J93" s="32"/>
    </row>
    <row r="94" spans="2:10" ht="12.75">
      <c r="B94" s="32"/>
      <c r="C94" s="32"/>
      <c r="D94" s="32"/>
      <c r="E94" s="32"/>
      <c r="F94" s="32"/>
      <c r="G94" s="32"/>
      <c r="H94" s="32"/>
      <c r="I94" s="32"/>
      <c r="J94" s="32"/>
    </row>
    <row r="95" spans="2:10" ht="12.75">
      <c r="B95" s="32"/>
      <c r="C95" s="32"/>
      <c r="D95" s="32"/>
      <c r="E95" s="32"/>
      <c r="F95" s="32"/>
      <c r="G95" s="32"/>
      <c r="H95" s="32"/>
      <c r="I95" s="32"/>
      <c r="J95" s="32"/>
    </row>
    <row r="96" spans="2:10" ht="12.75">
      <c r="B96" s="32"/>
      <c r="C96" s="32"/>
      <c r="D96" s="32"/>
      <c r="E96" s="32"/>
      <c r="F96" s="32"/>
      <c r="G96" s="32"/>
      <c r="H96" s="32"/>
      <c r="I96" s="32"/>
      <c r="J96" s="32"/>
    </row>
    <row r="97" spans="2:10" ht="12.75">
      <c r="B97" s="32"/>
      <c r="C97" s="32"/>
      <c r="D97" s="32"/>
      <c r="E97" s="32"/>
      <c r="F97" s="32"/>
      <c r="G97" s="32"/>
      <c r="H97" s="32"/>
      <c r="I97" s="32"/>
      <c r="J97" s="32"/>
    </row>
    <row r="98" spans="2:10" ht="12.75">
      <c r="B98" s="32"/>
      <c r="C98" s="32"/>
      <c r="D98" s="32"/>
      <c r="E98" s="32"/>
      <c r="F98" s="32"/>
      <c r="G98" s="32"/>
      <c r="H98" s="32"/>
      <c r="I98" s="32"/>
      <c r="J98" s="32"/>
    </row>
    <row r="99" spans="2:10" ht="12.75">
      <c r="B99" s="32"/>
      <c r="C99" s="32"/>
      <c r="D99" s="32"/>
      <c r="E99" s="32"/>
      <c r="F99" s="32"/>
      <c r="G99" s="32"/>
      <c r="H99" s="32"/>
      <c r="I99" s="32"/>
      <c r="J99" s="32"/>
    </row>
    <row r="100" spans="2:10" ht="12.75"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2:10" ht="12.75"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2:10" ht="12.75"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2:10" ht="12.75"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2:10" ht="12.75"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2:10" ht="12.75"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2:10" ht="12.75"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2:10" ht="12.75"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2:10" ht="12.75"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2:10" ht="12.75"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2:10" ht="12.75"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2:10" ht="12.75"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2:10" ht="12.75"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2:10" ht="12.75"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2:10" ht="12.75"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2:10" ht="12.75"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2:10" ht="12.75"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2:10" ht="12.75"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2:10" ht="12.75"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2:10" ht="12.75"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2:10" ht="12.75"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2:10" ht="12.75"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2:10" ht="12.75"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2:10" ht="12.75"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2:10" ht="12.75"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2:10" ht="12.75"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2:10" ht="12.75"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2:10" ht="12.75"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2:10" ht="12.75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12.75"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2:10" ht="12.75"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2:10" ht="12.75"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2:10" ht="12.75"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2:10" ht="12.75"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2:10" ht="12.75"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2:10" ht="12.75"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2:10" ht="12.75"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2:10" ht="12.75"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2:10" ht="12.75"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2:10" ht="12.75"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2:10" ht="12.75"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2:10" ht="12.75"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2:10" ht="12.75"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2:10" ht="12.75"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2:10" ht="12.75"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2:10" ht="12.75"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2:10" ht="12.75"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2:10" ht="12.75"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2:10" ht="12.75"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2:10" ht="12.75"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2:10" ht="12.75"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2:10" ht="12.75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10" ht="12.75"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2:10" ht="12.75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2:10" ht="12.75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2:10" ht="12.75"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2:10" ht="12.75"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2:10" ht="12.75"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2:10" ht="12.75"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2:10" ht="12.75"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2:10" ht="12.75"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2:10" ht="12.75"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2:10" ht="12.75"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2:10" ht="12.75"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2:10" ht="12.75"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2:10" ht="12.75"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2:10" ht="12.75"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2:10" ht="12.75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2:10" ht="12.75"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2:10" ht="12.75"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2:10" ht="12.75"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2:10" ht="12.75"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2:10" ht="12.75"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2:10" ht="12.75"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2:10" ht="12.75"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2:10" ht="12.75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12.75"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2:10" ht="12.75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12.75"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2:10" ht="12.75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12.75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12.75"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2:10" ht="12.75"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2:10" ht="12.75"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2:10" ht="12.75"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2:10" ht="12.75"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2:10" ht="12.75"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2:10" ht="12.75"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2:10" ht="12.75"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2:10" ht="12.75"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2:10" ht="12.75"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2:10" ht="12.75"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2:10" ht="12.75"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2:10" ht="12.75"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2:10" ht="12.75"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2:10" ht="12.75"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2:10" ht="12.75"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2:10" ht="12.75"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2:10" ht="12.75"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2:10" ht="12.75"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2:10" ht="12.75"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2:10" ht="12.75"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2:10" ht="12.75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10" ht="12.75"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2:10" ht="12.75"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2:10" ht="12.75"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2:10" ht="12.75"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2:10" ht="12.75"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2:10" ht="12.75"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2:10" ht="12.75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 ht="12.75"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2:10" ht="12.75"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2:10" ht="12.75"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2:10" ht="12.75"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2:10" ht="12.75"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2:10" ht="12.75"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2:10" ht="12.75"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2:10" ht="12.75"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2:10" ht="12.75"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2:10" ht="12.75"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2:10" ht="12.75"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2:10" ht="12.75"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2:10" ht="12.75"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2:10" ht="12.75"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2:10" ht="12.75"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2:10" ht="12.75"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2:10" ht="12.75"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2:10" ht="12.75"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2:10" ht="12.75"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2:10" ht="12.75"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2:10" ht="12.75"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2:10" ht="12.75"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2:10" ht="12.75"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2:10" ht="12.75"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2:10" ht="12.75"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2:10" ht="12.75"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2:10" ht="12.75"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2:10" ht="12.75"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2:10" ht="12.75"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2:10" ht="12.75"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2:10" ht="12.75"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2:10" ht="12.75"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2:10" ht="12.75"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2:10" ht="12.75"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2:10" ht="12.75"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2:10" ht="12.75"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2:10" ht="12.75"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2:10" ht="12.75"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2:10" ht="12.75"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2:10" ht="12.75"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2:10" ht="12.75"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2:10" ht="12.75"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2:10" ht="12.75"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2:10" ht="12.75"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2:10" ht="12.75"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2:10" ht="12.75"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2:10" ht="12.75"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2:10" ht="12.75"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2:10" ht="12.75"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2:10" ht="12.75"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2:10" ht="12.75"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2:10" ht="12.75"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2:10" ht="12.75"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2:10" ht="12.75"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2:10" ht="12.75"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2:10" ht="12.75"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2:10" ht="12.75"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2:10" ht="12.75"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2:10" ht="12.75"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2:10" ht="12.75"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2:10" ht="12.75"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2:10" ht="12.75"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2:10" ht="12.75"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2:10" ht="12.75"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2:10" ht="12.75"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2:10" ht="12.75"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2:10" ht="12.75"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2:10" ht="12.75"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2:10" ht="12.75"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2:10" ht="12.75"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2:10" ht="12.75"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2:10" ht="12.75"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2:10" ht="12.75"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2:10" ht="12.75"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2:10" ht="12.75"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2:10" ht="12.75"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2:10" ht="12.75"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2:10" ht="12.75"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2:10" ht="12.75"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2:10" ht="12.75"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2:10" ht="12.75"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2:10" ht="12.75"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2:10" ht="12.75"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2:10" ht="12.75"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2:10" ht="12.75"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2:10" ht="12.75"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2:10" ht="12.75"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2:10" ht="12.75"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2:10" ht="12.75"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2:10" ht="12.75"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2:10" ht="12.75"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2:10" ht="12.75"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2:10" ht="12.75"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2:10" ht="12.75"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2:10" ht="12.75"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2:10" ht="12.75"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2:10" ht="12.75"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2:10" ht="12.75"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2:10" ht="12.75"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2:10" ht="12.75"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2:10" ht="12.75"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2:10" ht="12.75"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2:10" ht="12.75"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2:10" ht="12.75"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2:10" ht="12.75"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2:10" ht="12.75"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2:10" ht="12.75"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2:10" ht="12.75"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2:10" ht="12.75"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2:10" ht="12.75"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2:10" ht="12.75"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2:10" ht="12.75"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2:10" ht="12.75"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2:10" ht="12.75"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2:10" ht="12.75"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2:10" ht="12.75"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2:10" ht="12.75"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2:10" ht="12.75"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2:10" ht="12.75"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2:10" ht="12.75"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2:10" ht="12.75"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2:10" ht="12.75"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2:10" ht="12.75"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2:10" ht="12.75"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2:10" ht="12.75"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2:10" ht="12.75"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2:10" ht="12.75"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2:10" ht="12.75"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2:10" ht="12.75"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2:10" ht="12.75"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2:10" ht="12.75"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2:10" ht="12.75"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2:10" ht="12.75"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2:10" ht="12.75"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2:10" ht="12.75"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2:10" ht="12.75"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2:10" ht="12.75"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2:10" ht="12.75"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2:10" ht="12.75"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2:10" ht="12.75"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2:10" ht="12.75"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2:10" ht="12.75"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2:10" ht="12.75"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2:10" ht="12.75"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2:10" ht="12.75"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2:10" ht="12.75"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2:10" ht="12.75"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2:10" ht="12.75"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2:10" ht="12.75"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2:10" ht="12.75"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2:10" ht="12.75"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2:10" ht="12.75"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2:10" ht="12.75"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2:10" ht="12.75"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2:10" ht="12.75"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2:10" ht="12.75"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2:10" ht="12.75"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2:10" ht="12.75"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2:10" ht="12.75"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2:10" ht="12.75"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2:10" ht="12.75"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2:10" ht="12.75"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2:10" ht="12.75"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2:10" ht="12.75"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2:10" ht="12.75"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2:10" ht="12.75"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2:10" ht="12.75"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2:10" ht="12.75"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2:10" ht="12.75"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2:10" ht="12.75"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2:10" ht="12.75"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2:10" ht="12.75"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2:10" ht="12.75"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2:10" ht="12.75"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2:10" ht="12.75"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2:10" ht="12.75"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2:10" ht="12.75"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2:10" ht="12.75"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2:10" ht="12.75"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2:10" ht="12.75"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2:10" ht="12.75"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2:10" ht="12.75"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2:10" ht="12.75"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2:10" ht="12.75"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2:10" ht="12.75"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2:10" ht="12.75"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2:10" ht="12.75"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2:10" ht="12.75"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2:10" ht="12.75"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2:10" ht="12.75"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2:10" ht="12.75"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2:10" ht="12.75"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2:10" ht="12.75"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2:10" ht="12.75"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2:10" ht="12.75"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2:10" ht="12.75"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2:10" ht="12.75"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2:10" ht="12.75"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2:10" ht="12.75"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2:10" ht="12.75"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2:10" ht="12.75"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2:10" ht="12.75"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2:10" ht="12.75"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2:10" ht="12.75"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2:10" ht="12.75"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2:10" ht="12.75"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2:10" ht="12.75"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2:10" ht="12.75"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2:10" ht="12.75"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2:10" ht="12.75"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2:10" ht="12.75"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2:10" ht="12.75"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2:10" ht="12.75"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2:10" ht="12.75"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2:10" ht="12.75"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2:10" ht="12.75"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2:10" ht="12.75"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2:10" ht="12.75"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2:10" ht="12.75"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2:10" ht="12.75"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2:10" ht="12.75">
      <c r="B430" s="32"/>
      <c r="C430" s="32"/>
      <c r="D430" s="32"/>
      <c r="E430" s="32"/>
      <c r="F430" s="32"/>
      <c r="G430" s="32"/>
      <c r="H430" s="32"/>
      <c r="I430" s="32"/>
      <c r="J430" s="32"/>
    </row>
  </sheetData>
  <mergeCells count="1">
    <mergeCell ref="A3:J3"/>
  </mergeCells>
  <printOptions horizontalCentered="1"/>
  <pageMargins left="0.7874015748031497" right="0.7874015748031497" top="0.984251968503937" bottom="0.1968503937007874" header="0.5905511811023623" footer="0.1968503937007874"/>
  <pageSetup horizontalDpi="600" verticalDpi="600" orientation="landscape" scale="80" r:id="rId1"/>
  <headerFooter alignWithMargins="0">
    <oddHeader>&amp;R&amp;"Arial,Negrita"&amp;14Resumen Estadístico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N168"/>
  <sheetViews>
    <sheetView zoomScale="75" zoomScaleNormal="75" workbookViewId="0" topLeftCell="A119">
      <selection activeCell="P38" sqref="P38"/>
    </sheetView>
  </sheetViews>
  <sheetFormatPr defaultColWidth="11.421875" defaultRowHeight="12.75"/>
  <cols>
    <col min="1" max="2" width="1.7109375" style="4" customWidth="1"/>
    <col min="3" max="3" width="72.57421875" style="4" customWidth="1"/>
    <col min="4" max="6" width="7.8515625" style="4" customWidth="1"/>
    <col min="7" max="7" width="1.8515625" style="4" customWidth="1"/>
    <col min="8" max="10" width="7.8515625" style="4" customWidth="1"/>
    <col min="11" max="11" width="1.57421875" style="4" customWidth="1"/>
    <col min="12" max="12" width="7.8515625" style="4" customWidth="1"/>
    <col min="13" max="13" width="1.28515625" style="4" customWidth="1"/>
    <col min="14" max="16384" width="11.421875" style="4" customWidth="1"/>
  </cols>
  <sheetData>
    <row r="1" spans="1:13" ht="13.5" customHeight="1">
      <c r="A1" s="1" t="s">
        <v>204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 customHeight="1">
      <c r="A2" s="1" t="s">
        <v>205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3.5" customHeight="1">
      <c r="A3" s="5" t="s">
        <v>192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19" customFormat="1" ht="9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4:13" s="19" customFormat="1" ht="10.5" customHeight="1">
      <c r="D6" s="8" t="s">
        <v>0</v>
      </c>
      <c r="E6" s="8"/>
      <c r="F6" s="8"/>
      <c r="G6" s="9"/>
      <c r="H6" s="8" t="s">
        <v>1</v>
      </c>
      <c r="I6" s="8"/>
      <c r="J6" s="8"/>
      <c r="K6" s="8"/>
      <c r="L6" s="8" t="s">
        <v>2</v>
      </c>
      <c r="M6" s="8"/>
    </row>
    <row r="7" spans="1:13" s="19" customFormat="1" ht="10.5" customHeight="1">
      <c r="A7" s="19" t="s">
        <v>191</v>
      </c>
      <c r="D7" s="10" t="s">
        <v>3</v>
      </c>
      <c r="E7" s="10" t="s">
        <v>4</v>
      </c>
      <c r="F7" s="10" t="s">
        <v>5</v>
      </c>
      <c r="G7" s="8"/>
      <c r="H7" s="10" t="s">
        <v>3</v>
      </c>
      <c r="I7" s="10" t="s">
        <v>4</v>
      </c>
      <c r="J7" s="10" t="s">
        <v>5</v>
      </c>
      <c r="K7" s="9"/>
      <c r="L7" s="8" t="s">
        <v>5</v>
      </c>
      <c r="M7" s="8"/>
    </row>
    <row r="8" spans="1:13" ht="9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12" customHeight="1"/>
    <row r="10" spans="1:12" ht="14.25" customHeight="1">
      <c r="A10" s="22" t="s">
        <v>17</v>
      </c>
      <c r="B10" s="22"/>
      <c r="D10" s="22">
        <f>SUM(D11,D14,D17,D20,D23,D26,D29)</f>
        <v>693</v>
      </c>
      <c r="E10" s="22">
        <f>SUM(E11,E14,E17,E20,E23,E26,E29)</f>
        <v>290</v>
      </c>
      <c r="F10" s="22">
        <f>SUM(F11,F14,F17,F20,F23,F26,F29)</f>
        <v>983</v>
      </c>
      <c r="G10" s="22"/>
      <c r="H10" s="22">
        <f>SUM(H11,H14,H17,H20,H23,H26,H29)</f>
        <v>954</v>
      </c>
      <c r="I10" s="22">
        <f>SUM(I11,I14,I17,I20,I23,I26,I29)</f>
        <v>319</v>
      </c>
      <c r="J10" s="22">
        <f>SUM(J11,J14,J17,J20,J23,J26,J29)</f>
        <v>1273</v>
      </c>
      <c r="K10" s="22"/>
      <c r="L10" s="22">
        <f>SUM(L11,L14,L17,L20,L23,L26,L29)</f>
        <v>2256</v>
      </c>
    </row>
    <row r="11" spans="1:12" ht="12" customHeight="1">
      <c r="A11" s="22"/>
      <c r="B11" s="49" t="s">
        <v>8</v>
      </c>
      <c r="C11" s="53"/>
      <c r="D11" s="22">
        <f>SUM(D12:D13)</f>
        <v>16</v>
      </c>
      <c r="E11" s="22">
        <f>SUM(E12:E13)</f>
        <v>17</v>
      </c>
      <c r="F11" s="22">
        <f>SUM(F12:F13)</f>
        <v>33</v>
      </c>
      <c r="G11" s="22"/>
      <c r="H11" s="22">
        <f>SUM(H12:H13)</f>
        <v>20</v>
      </c>
      <c r="I11" s="22">
        <f>SUM(I12:I13)</f>
        <v>15</v>
      </c>
      <c r="J11" s="22">
        <f>SUM(J12:J13)</f>
        <v>35</v>
      </c>
      <c r="K11" s="22"/>
      <c r="L11" s="22">
        <f>SUM(L12:L13)</f>
        <v>68</v>
      </c>
    </row>
    <row r="12" spans="3:12" ht="12" customHeight="1">
      <c r="C12" s="20" t="s">
        <v>9</v>
      </c>
      <c r="D12" s="4">
        <v>12</v>
      </c>
      <c r="E12" s="4">
        <v>11</v>
      </c>
      <c r="F12" s="74">
        <f>SUM(D12:E12)</f>
        <v>23</v>
      </c>
      <c r="G12" s="74"/>
      <c r="H12" s="68">
        <v>9</v>
      </c>
      <c r="I12" s="68">
        <v>7</v>
      </c>
      <c r="J12" s="74">
        <f>SUM(H12:I12)</f>
        <v>16</v>
      </c>
      <c r="K12" s="74"/>
      <c r="L12" s="77">
        <f>+J12+F12</f>
        <v>39</v>
      </c>
    </row>
    <row r="13" spans="1:13" ht="12" customHeight="1">
      <c r="A13" s="16"/>
      <c r="B13" s="16"/>
      <c r="C13" s="20" t="s">
        <v>10</v>
      </c>
      <c r="D13" s="68">
        <v>4</v>
      </c>
      <c r="E13" s="68">
        <v>6</v>
      </c>
      <c r="F13" s="74">
        <f>SUM(D13:E13)</f>
        <v>10</v>
      </c>
      <c r="G13" s="15"/>
      <c r="H13" s="68">
        <v>11</v>
      </c>
      <c r="I13" s="68">
        <v>8</v>
      </c>
      <c r="J13" s="74">
        <f>SUM(H13:I13)</f>
        <v>19</v>
      </c>
      <c r="K13" s="15"/>
      <c r="L13" s="77">
        <f>+J13+F13</f>
        <v>29</v>
      </c>
      <c r="M13" s="16"/>
    </row>
    <row r="14" spans="2:12" ht="12.75">
      <c r="B14" s="49" t="s">
        <v>135</v>
      </c>
      <c r="C14" s="49"/>
      <c r="D14" s="49">
        <f>SUM(D15:D16)</f>
        <v>71</v>
      </c>
      <c r="E14" s="49">
        <f>SUM(E15:E16)</f>
        <v>27</v>
      </c>
      <c r="F14" s="49">
        <f>SUM(F15:F16)</f>
        <v>98</v>
      </c>
      <c r="G14" s="49"/>
      <c r="H14" s="49">
        <f>SUM(H15:H16)</f>
        <v>103</v>
      </c>
      <c r="I14" s="49">
        <f>SUM(I15:I16)</f>
        <v>28</v>
      </c>
      <c r="J14" s="49">
        <f>SUM(J15:J16)</f>
        <v>131</v>
      </c>
      <c r="K14" s="49"/>
      <c r="L14" s="49">
        <f>SUM(L15:L16)</f>
        <v>229</v>
      </c>
    </row>
    <row r="15" spans="1:13" ht="12" customHeight="1">
      <c r="A15" s="16"/>
      <c r="B15" s="16"/>
      <c r="C15" s="20" t="s">
        <v>173</v>
      </c>
      <c r="D15" s="81">
        <v>50</v>
      </c>
      <c r="E15" s="81">
        <v>15</v>
      </c>
      <c r="F15" s="74">
        <f>SUM(D15:E15)</f>
        <v>65</v>
      </c>
      <c r="G15" s="15"/>
      <c r="H15" s="81">
        <v>62</v>
      </c>
      <c r="I15" s="81">
        <v>13</v>
      </c>
      <c r="J15" s="74">
        <f>SUM(H15:I15)</f>
        <v>75</v>
      </c>
      <c r="K15" s="15"/>
      <c r="L15" s="76">
        <f>+J15+F15</f>
        <v>140</v>
      </c>
      <c r="M15" s="16"/>
    </row>
    <row r="16" spans="1:13" ht="12" customHeight="1">
      <c r="A16" s="16"/>
      <c r="B16" s="16"/>
      <c r="C16" s="55" t="s">
        <v>174</v>
      </c>
      <c r="D16" s="89">
        <v>21</v>
      </c>
      <c r="E16" s="89">
        <v>12</v>
      </c>
      <c r="F16" s="74">
        <f>SUM(D16:E16)</f>
        <v>33</v>
      </c>
      <c r="G16" s="15"/>
      <c r="H16" s="81">
        <v>41</v>
      </c>
      <c r="I16" s="81">
        <v>15</v>
      </c>
      <c r="J16" s="74">
        <f>SUM(H16:I16)</f>
        <v>56</v>
      </c>
      <c r="K16" s="15"/>
      <c r="L16" s="76">
        <f>+J16+F16</f>
        <v>89</v>
      </c>
      <c r="M16" s="16"/>
    </row>
    <row r="17" spans="2:13" ht="12" customHeight="1">
      <c r="B17" s="22" t="s">
        <v>18</v>
      </c>
      <c r="C17" s="25"/>
      <c r="D17" s="52">
        <f>SUM(D18:D19)</f>
        <v>385</v>
      </c>
      <c r="E17" s="52">
        <f>SUM(E18:E19)</f>
        <v>151</v>
      </c>
      <c r="F17" s="52">
        <f>SUM(F18:F19)</f>
        <v>536</v>
      </c>
      <c r="G17" s="52"/>
      <c r="H17" s="52">
        <f>SUM(H18:H19)</f>
        <v>512</v>
      </c>
      <c r="I17" s="52">
        <f>SUM(I18:I19)</f>
        <v>150</v>
      </c>
      <c r="J17" s="52">
        <f>SUM(J18:J19)</f>
        <v>662</v>
      </c>
      <c r="K17" s="52"/>
      <c r="L17" s="52">
        <f>SUM(L18:L19)</f>
        <v>1198</v>
      </c>
      <c r="M17" s="23"/>
    </row>
    <row r="18" spans="2:13" ht="12" customHeight="1">
      <c r="B18" s="22"/>
      <c r="C18" s="55" t="s">
        <v>136</v>
      </c>
      <c r="D18" s="82">
        <v>311</v>
      </c>
      <c r="E18" s="82">
        <v>133</v>
      </c>
      <c r="F18" s="74">
        <f>SUM(D18:E18)</f>
        <v>444</v>
      </c>
      <c r="G18" s="82"/>
      <c r="H18" s="82">
        <v>361</v>
      </c>
      <c r="I18" s="82">
        <v>98</v>
      </c>
      <c r="J18" s="74">
        <f>SUM(H18:I18)</f>
        <v>459</v>
      </c>
      <c r="K18" s="52"/>
      <c r="L18" s="76">
        <f>+J18+F18</f>
        <v>903</v>
      </c>
      <c r="M18" s="23"/>
    </row>
    <row r="19" spans="2:13" ht="12" customHeight="1">
      <c r="B19" s="22"/>
      <c r="C19" s="55" t="s">
        <v>137</v>
      </c>
      <c r="D19" s="82">
        <v>74</v>
      </c>
      <c r="E19" s="82">
        <v>18</v>
      </c>
      <c r="F19" s="74">
        <f>SUM(D19:E19)</f>
        <v>92</v>
      </c>
      <c r="G19" s="82"/>
      <c r="H19" s="82">
        <v>151</v>
      </c>
      <c r="I19" s="82">
        <v>52</v>
      </c>
      <c r="J19" s="74">
        <f>SUM(H19:I19)</f>
        <v>203</v>
      </c>
      <c r="K19" s="52"/>
      <c r="L19" s="76">
        <f>+J19+F19</f>
        <v>295</v>
      </c>
      <c r="M19" s="23"/>
    </row>
    <row r="20" spans="1:13" ht="12" customHeight="1">
      <c r="A20" s="16"/>
      <c r="B20" s="23" t="s">
        <v>97</v>
      </c>
      <c r="C20" s="25"/>
      <c r="D20" s="52">
        <f>SUM(D21:D22)</f>
        <v>41</v>
      </c>
      <c r="E20" s="52">
        <f>SUM(E21:E22)</f>
        <v>15</v>
      </c>
      <c r="F20" s="52">
        <f>SUM(F21:F22)</f>
        <v>56</v>
      </c>
      <c r="G20" s="52"/>
      <c r="H20" s="52">
        <f>SUM(H21:H22)</f>
        <v>52</v>
      </c>
      <c r="I20" s="52">
        <f>SUM(I21:I22)</f>
        <v>12</v>
      </c>
      <c r="J20" s="52">
        <f>SUM(J21:J22)</f>
        <v>64</v>
      </c>
      <c r="K20" s="52"/>
      <c r="L20" s="52">
        <f>SUM(L21:L22)</f>
        <v>120</v>
      </c>
      <c r="M20" s="23"/>
    </row>
    <row r="21" spans="1:13" ht="12" customHeight="1">
      <c r="A21" s="16"/>
      <c r="B21" s="16"/>
      <c r="C21" s="20" t="s">
        <v>156</v>
      </c>
      <c r="D21" s="76">
        <v>36</v>
      </c>
      <c r="E21" s="76">
        <v>10</v>
      </c>
      <c r="F21" s="74">
        <f>SUM(D21:E21)</f>
        <v>46</v>
      </c>
      <c r="G21" s="15"/>
      <c r="H21" s="76">
        <v>41</v>
      </c>
      <c r="I21" s="76">
        <v>10</v>
      </c>
      <c r="J21" s="74">
        <f>SUM(H21:I21)</f>
        <v>51</v>
      </c>
      <c r="K21" s="15"/>
      <c r="L21" s="76">
        <f aca="true" t="shared" si="0" ref="L21:L31">+J21+F21</f>
        <v>97</v>
      </c>
      <c r="M21" s="16"/>
    </row>
    <row r="22" spans="1:13" ht="12" customHeight="1">
      <c r="A22" s="16"/>
      <c r="B22" s="16"/>
      <c r="C22" s="55" t="s">
        <v>157</v>
      </c>
      <c r="D22" s="76">
        <v>5</v>
      </c>
      <c r="E22" s="76">
        <v>5</v>
      </c>
      <c r="F22" s="74">
        <f>SUM(D22:E22)</f>
        <v>10</v>
      </c>
      <c r="G22" s="15"/>
      <c r="H22" s="76">
        <v>11</v>
      </c>
      <c r="I22" s="76">
        <v>2</v>
      </c>
      <c r="J22" s="74">
        <f>SUM(H22:I22)</f>
        <v>13</v>
      </c>
      <c r="K22" s="15"/>
      <c r="L22" s="76">
        <f t="shared" si="0"/>
        <v>23</v>
      </c>
      <c r="M22" s="16"/>
    </row>
    <row r="23" spans="2:12" ht="12.75">
      <c r="B23" s="22" t="s">
        <v>147</v>
      </c>
      <c r="C23" s="22"/>
      <c r="D23" s="49">
        <f>SUM(D24:D25)</f>
        <v>42</v>
      </c>
      <c r="E23" s="49">
        <f>SUM(E24:E25)</f>
        <v>22</v>
      </c>
      <c r="F23" s="49">
        <f>SUM(F24:F25)</f>
        <v>64</v>
      </c>
      <c r="G23" s="49"/>
      <c r="H23" s="49">
        <f>SUM(H24:H25)</f>
        <v>75</v>
      </c>
      <c r="I23" s="49">
        <f>SUM(I24:I25)</f>
        <v>34</v>
      </c>
      <c r="J23" s="49">
        <f>SUM(J24:J25)</f>
        <v>109</v>
      </c>
      <c r="K23" s="49"/>
      <c r="L23" s="49">
        <f>SUM(L24:L25)</f>
        <v>173</v>
      </c>
    </row>
    <row r="24" spans="1:13" ht="12" customHeight="1">
      <c r="A24" s="16"/>
      <c r="B24" s="16"/>
      <c r="C24" s="20" t="s">
        <v>145</v>
      </c>
      <c r="D24" s="81">
        <v>29</v>
      </c>
      <c r="E24" s="81">
        <v>11</v>
      </c>
      <c r="F24" s="74">
        <f>SUM(D24:E24)</f>
        <v>40</v>
      </c>
      <c r="G24" s="15"/>
      <c r="H24" s="81">
        <v>27</v>
      </c>
      <c r="I24" s="81">
        <v>11</v>
      </c>
      <c r="J24" s="74">
        <f>SUM(H24:I24)</f>
        <v>38</v>
      </c>
      <c r="K24" s="15"/>
      <c r="L24" s="76">
        <f t="shared" si="0"/>
        <v>78</v>
      </c>
      <c r="M24" s="16"/>
    </row>
    <row r="25" spans="3:13" ht="12" customHeight="1">
      <c r="C25" s="20" t="s">
        <v>146</v>
      </c>
      <c r="D25" s="76">
        <v>13</v>
      </c>
      <c r="E25" s="76">
        <v>11</v>
      </c>
      <c r="F25" s="74">
        <f>SUM(D25:E25)</f>
        <v>24</v>
      </c>
      <c r="G25" s="15"/>
      <c r="H25" s="76">
        <v>48</v>
      </c>
      <c r="I25" s="76">
        <v>23</v>
      </c>
      <c r="J25" s="74">
        <f>SUM(H25:I25)</f>
        <v>71</v>
      </c>
      <c r="K25" s="15"/>
      <c r="L25" s="76">
        <f t="shared" si="0"/>
        <v>95</v>
      </c>
      <c r="M25" s="16"/>
    </row>
    <row r="26" spans="2:13" ht="12" customHeight="1">
      <c r="B26" s="22" t="s">
        <v>14</v>
      </c>
      <c r="C26" s="25"/>
      <c r="D26" s="52">
        <f>SUM(D27:D28)</f>
        <v>81</v>
      </c>
      <c r="E26" s="52">
        <f>SUM(E27:E28)</f>
        <v>42</v>
      </c>
      <c r="F26" s="52">
        <f>SUM(F27:F28)</f>
        <v>123</v>
      </c>
      <c r="G26" s="52"/>
      <c r="H26" s="52">
        <f>SUM(H27:H28)</f>
        <v>95</v>
      </c>
      <c r="I26" s="52">
        <f>SUM(I27:I28)</f>
        <v>56</v>
      </c>
      <c r="J26" s="52">
        <f>SUM(J27:J28)</f>
        <v>151</v>
      </c>
      <c r="K26" s="52"/>
      <c r="L26" s="52">
        <f>SUM(L27:L28)</f>
        <v>274</v>
      </c>
      <c r="M26" s="16"/>
    </row>
    <row r="27" spans="3:13" ht="12" customHeight="1">
      <c r="C27" s="20" t="s">
        <v>15</v>
      </c>
      <c r="D27" s="81">
        <v>57</v>
      </c>
      <c r="E27" s="81">
        <v>25</v>
      </c>
      <c r="F27" s="74">
        <f>SUM(D27:E27)</f>
        <v>82</v>
      </c>
      <c r="G27" s="15"/>
      <c r="H27" s="81">
        <v>46</v>
      </c>
      <c r="I27" s="81">
        <v>28</v>
      </c>
      <c r="J27" s="74">
        <f>SUM(H27:I27)</f>
        <v>74</v>
      </c>
      <c r="K27" s="15"/>
      <c r="L27" s="76">
        <f t="shared" si="0"/>
        <v>156</v>
      </c>
      <c r="M27" s="16"/>
    </row>
    <row r="28" spans="1:13" ht="12" customHeight="1">
      <c r="A28" s="16"/>
      <c r="B28" s="16"/>
      <c r="C28" s="20" t="s">
        <v>16</v>
      </c>
      <c r="D28" s="81">
        <v>24</v>
      </c>
      <c r="E28" s="76">
        <v>17</v>
      </c>
      <c r="F28" s="74">
        <f>SUM(D28:E28)</f>
        <v>41</v>
      </c>
      <c r="G28" s="15"/>
      <c r="H28" s="76">
        <v>49</v>
      </c>
      <c r="I28" s="76">
        <v>28</v>
      </c>
      <c r="J28" s="74">
        <f>SUM(H28:I28)</f>
        <v>77</v>
      </c>
      <c r="K28" s="15"/>
      <c r="L28" s="76">
        <f t="shared" si="0"/>
        <v>118</v>
      </c>
      <c r="M28" s="16"/>
    </row>
    <row r="29" spans="1:13" ht="12" customHeight="1">
      <c r="A29" s="16"/>
      <c r="B29" s="23" t="s">
        <v>11</v>
      </c>
      <c r="C29" s="20"/>
      <c r="D29" s="52">
        <f>SUM(D30:D32)</f>
        <v>57</v>
      </c>
      <c r="E29" s="52">
        <f>SUM(E30:E32)</f>
        <v>16</v>
      </c>
      <c r="F29" s="52">
        <f>SUM(F30:F32)</f>
        <v>73</v>
      </c>
      <c r="G29" s="52"/>
      <c r="H29" s="52">
        <f>SUM(H30:H32)</f>
        <v>97</v>
      </c>
      <c r="I29" s="52">
        <f>SUM(I30:I32)</f>
        <v>24</v>
      </c>
      <c r="J29" s="52">
        <f>SUM(J30:J32)</f>
        <v>121</v>
      </c>
      <c r="K29" s="52"/>
      <c r="L29" s="52">
        <f>SUM(L30:L32)</f>
        <v>194</v>
      </c>
      <c r="M29" s="16"/>
    </row>
    <row r="30" spans="1:13" ht="12" customHeight="1">
      <c r="A30" s="16"/>
      <c r="B30" s="16"/>
      <c r="C30" s="20" t="s">
        <v>12</v>
      </c>
      <c r="D30" s="15">
        <v>26</v>
      </c>
      <c r="E30" s="15">
        <v>8</v>
      </c>
      <c r="F30" s="74">
        <f>SUM(D30:E30)</f>
        <v>34</v>
      </c>
      <c r="G30" s="15"/>
      <c r="H30" s="89">
        <v>27</v>
      </c>
      <c r="I30" s="89">
        <v>8</v>
      </c>
      <c r="J30" s="74">
        <f>SUM(H30:I30)</f>
        <v>35</v>
      </c>
      <c r="K30" s="15"/>
      <c r="L30" s="76">
        <f t="shared" si="0"/>
        <v>69</v>
      </c>
      <c r="M30" s="16"/>
    </row>
    <row r="31" spans="1:13" ht="12" customHeight="1">
      <c r="A31" s="16"/>
      <c r="B31" s="16"/>
      <c r="C31" s="20" t="s">
        <v>150</v>
      </c>
      <c r="D31" s="15">
        <v>6</v>
      </c>
      <c r="E31" s="15">
        <v>3</v>
      </c>
      <c r="F31" s="74">
        <f>SUM(D31:E31)</f>
        <v>9</v>
      </c>
      <c r="G31" s="15"/>
      <c r="H31" s="76">
        <v>6</v>
      </c>
      <c r="I31" s="76">
        <v>2</v>
      </c>
      <c r="J31" s="74">
        <f>SUM(H31:I31)</f>
        <v>8</v>
      </c>
      <c r="K31" s="15"/>
      <c r="L31" s="76">
        <f t="shared" si="0"/>
        <v>17</v>
      </c>
      <c r="M31" s="16"/>
    </row>
    <row r="32" spans="3:13" ht="12" customHeight="1">
      <c r="C32" s="20" t="s">
        <v>13</v>
      </c>
      <c r="D32" s="76">
        <v>25</v>
      </c>
      <c r="E32" s="76">
        <v>5</v>
      </c>
      <c r="F32" s="74">
        <f>SUM(D32:E32)</f>
        <v>30</v>
      </c>
      <c r="G32" s="15"/>
      <c r="H32" s="76">
        <v>64</v>
      </c>
      <c r="I32" s="76">
        <v>14</v>
      </c>
      <c r="J32" s="74">
        <f>SUM(H32:I32)</f>
        <v>78</v>
      </c>
      <c r="K32" s="15"/>
      <c r="L32" s="76">
        <f>+J32+F32</f>
        <v>108</v>
      </c>
      <c r="M32" s="16"/>
    </row>
    <row r="33" spans="3:13" ht="12" customHeight="1" hidden="1">
      <c r="C33" s="55" t="s">
        <v>187</v>
      </c>
      <c r="D33" s="76">
        <f>SUM(D12,D15,D18,D21,D24,D27,D30:D31)</f>
        <v>527</v>
      </c>
      <c r="E33" s="76">
        <f>SUM(E12,E15,E18,E21,E24,E27,E30:E31)</f>
        <v>216</v>
      </c>
      <c r="F33" s="76">
        <f>SUM(F12,F15,F18,F21,F24,F27,F30:F31)</f>
        <v>743</v>
      </c>
      <c r="G33" s="15"/>
      <c r="H33" s="76">
        <f>SUM(H12,H15,H18,H21,H24,H27,H30:H31)</f>
        <v>579</v>
      </c>
      <c r="I33" s="76">
        <f>SUM(I12,I15,I18,I21,I24,I27,I30:I31)</f>
        <v>177</v>
      </c>
      <c r="J33" s="76">
        <f>SUM(J12,J15,J18,J21,J24,J27,J30:J31)</f>
        <v>756</v>
      </c>
      <c r="K33" s="15"/>
      <c r="L33" s="76">
        <f>SUM(L12,L15,L18,L21,L24,L27,L30:L31)</f>
        <v>1499</v>
      </c>
      <c r="M33" s="16"/>
    </row>
    <row r="34" spans="3:13" ht="12" customHeight="1" hidden="1">
      <c r="C34" s="55" t="s">
        <v>188</v>
      </c>
      <c r="D34" s="76">
        <f>SUM(D13,D16,D19,D22,D25,D28,D32)</f>
        <v>166</v>
      </c>
      <c r="E34" s="76">
        <f>SUM(E13,E16,E19,E22,E25,E28,E32)</f>
        <v>74</v>
      </c>
      <c r="F34" s="76">
        <f>SUM(F13,F16,F19,F22,F25,F28,F32)</f>
        <v>240</v>
      </c>
      <c r="G34" s="15"/>
      <c r="H34" s="76">
        <f>SUM(H13,H16,H19,H22,H25,H28,H32)</f>
        <v>375</v>
      </c>
      <c r="I34" s="76">
        <f>SUM(I13,I16,I19,I22,I25,I28,I32)</f>
        <v>142</v>
      </c>
      <c r="J34" s="76">
        <f>SUM(J13,J16,J19,J22,J25,J28,J32)</f>
        <v>517</v>
      </c>
      <c r="K34" s="15"/>
      <c r="L34" s="76">
        <f>SUM(L13,L16,L19,L22,L25,L28,L32)</f>
        <v>757</v>
      </c>
      <c r="M34" s="16"/>
    </row>
    <row r="35" spans="3:13" ht="12.75" customHeight="1" hidden="1">
      <c r="C35" s="55" t="s">
        <v>189</v>
      </c>
      <c r="D35" s="76">
        <f>SUM(D33:D34)</f>
        <v>693</v>
      </c>
      <c r="E35" s="76">
        <f>SUM(E33:E34)</f>
        <v>290</v>
      </c>
      <c r="F35" s="76">
        <f>SUM(F33:F34)</f>
        <v>983</v>
      </c>
      <c r="G35" s="15"/>
      <c r="H35" s="76">
        <f>SUM(H33:H34)</f>
        <v>954</v>
      </c>
      <c r="I35" s="76">
        <f>SUM(I33:I34)</f>
        <v>319</v>
      </c>
      <c r="J35" s="76">
        <f>SUM(J33:J34)</f>
        <v>1273</v>
      </c>
      <c r="K35" s="15"/>
      <c r="L35" s="76">
        <f>SUM(L33:L34)</f>
        <v>2256</v>
      </c>
      <c r="M35" s="16"/>
    </row>
    <row r="36" ht="12" customHeight="1"/>
    <row r="37" spans="1:13" ht="14.25" customHeight="1">
      <c r="A37" s="23" t="s">
        <v>19</v>
      </c>
      <c r="B37" s="16"/>
      <c r="C37" s="16"/>
      <c r="D37" s="26">
        <f>SUM(D38,D39,D40,D41,D44,D48,D55,D58,D61)</f>
        <v>433</v>
      </c>
      <c r="E37" s="26">
        <f>SUM(E38,E39,E40,E41,E44,E48,E55,E58,E61)</f>
        <v>475</v>
      </c>
      <c r="F37" s="26">
        <f>SUM(F38,F39,F40,F41,F44,F48,F55,F58,F61)</f>
        <v>908</v>
      </c>
      <c r="G37" s="26"/>
      <c r="H37" s="26">
        <f>SUM(H38,H39,H40,H41,H44,H48,H55,H58,H61)</f>
        <v>844</v>
      </c>
      <c r="I37" s="26">
        <f>SUM(I38,I39,I40,I41,I44,I48,I55,I58,I61)</f>
        <v>923</v>
      </c>
      <c r="J37" s="26">
        <f>SUM(J38,J39,J40,J41,J44,J48,J55,J58,J61)</f>
        <v>1767</v>
      </c>
      <c r="K37" s="26"/>
      <c r="L37" s="26">
        <f>SUM(L38,L39,L40,L41,L44,L48,L55,L58,L61)</f>
        <v>2675</v>
      </c>
      <c r="M37" s="16"/>
    </row>
    <row r="38" spans="2:13" ht="12" customHeight="1">
      <c r="B38" s="22" t="s">
        <v>20</v>
      </c>
      <c r="C38" s="25"/>
      <c r="D38" s="24">
        <v>52</v>
      </c>
      <c r="E38" s="24">
        <v>68</v>
      </c>
      <c r="F38" s="52">
        <f>SUM(D38:E38)</f>
        <v>120</v>
      </c>
      <c r="G38" s="24"/>
      <c r="H38" s="24">
        <v>186</v>
      </c>
      <c r="I38" s="24">
        <v>200</v>
      </c>
      <c r="J38" s="24">
        <f>SUM(H38:I38)</f>
        <v>386</v>
      </c>
      <c r="K38" s="24"/>
      <c r="L38" s="24">
        <f>SUM(F38,J38)</f>
        <v>506</v>
      </c>
      <c r="M38" s="16"/>
    </row>
    <row r="39" spans="2:12" ht="12.75">
      <c r="B39" s="22" t="s">
        <v>190</v>
      </c>
      <c r="C39" s="22"/>
      <c r="D39" s="49">
        <v>7</v>
      </c>
      <c r="E39" s="49">
        <v>7</v>
      </c>
      <c r="F39" s="52">
        <f>SUM(D39:E39)</f>
        <v>14</v>
      </c>
      <c r="G39" s="49"/>
      <c r="H39" s="49">
        <v>7</v>
      </c>
      <c r="I39" s="49">
        <v>16</v>
      </c>
      <c r="J39" s="24">
        <f>SUM(H39:I39)</f>
        <v>23</v>
      </c>
      <c r="K39" s="49"/>
      <c r="L39" s="24">
        <f>SUM(F39,J39)</f>
        <v>37</v>
      </c>
    </row>
    <row r="40" spans="1:13" ht="12" customHeight="1">
      <c r="A40" s="16"/>
      <c r="B40" s="22" t="s">
        <v>143</v>
      </c>
      <c r="C40" s="25"/>
      <c r="D40" s="78">
        <v>4</v>
      </c>
      <c r="E40" s="78">
        <v>15</v>
      </c>
      <c r="F40" s="52">
        <f>SUM(D40:E40)</f>
        <v>19</v>
      </c>
      <c r="G40" s="78"/>
      <c r="H40" s="78">
        <v>1</v>
      </c>
      <c r="I40" s="78">
        <v>27</v>
      </c>
      <c r="J40" s="24">
        <f>SUM(H40:I40)</f>
        <v>28</v>
      </c>
      <c r="K40" s="78"/>
      <c r="L40" s="24">
        <f>SUM(F40,J40)</f>
        <v>47</v>
      </c>
      <c r="M40" s="16"/>
    </row>
    <row r="41" spans="1:13" s="22" customFormat="1" ht="12" customHeight="1">
      <c r="A41" s="23"/>
      <c r="B41" s="23" t="s">
        <v>26</v>
      </c>
      <c r="C41" s="23"/>
      <c r="D41" s="79">
        <f>SUM(D42:D43)</f>
        <v>66</v>
      </c>
      <c r="E41" s="79">
        <f>SUM(E42:E43)</f>
        <v>87</v>
      </c>
      <c r="F41" s="79">
        <f>SUM(F42:F43)</f>
        <v>153</v>
      </c>
      <c r="G41" s="79"/>
      <c r="H41" s="79">
        <f>SUM(H42:H43)</f>
        <v>114</v>
      </c>
      <c r="I41" s="79">
        <f>SUM(I42:I43)</f>
        <v>149</v>
      </c>
      <c r="J41" s="79">
        <f>SUM(J42:J43)</f>
        <v>263</v>
      </c>
      <c r="K41" s="79"/>
      <c r="L41" s="79">
        <f>SUM(L42:L43)</f>
        <v>416</v>
      </c>
      <c r="M41" s="23"/>
    </row>
    <row r="42" spans="1:13" ht="12" customHeight="1">
      <c r="A42" s="16"/>
      <c r="C42" s="20" t="s">
        <v>175</v>
      </c>
      <c r="D42" s="76">
        <v>56</v>
      </c>
      <c r="E42" s="76">
        <v>54</v>
      </c>
      <c r="F42" s="74">
        <f aca="true" t="shared" si="1" ref="F42:F48">SUM(D42:E42)</f>
        <v>110</v>
      </c>
      <c r="G42" s="15"/>
      <c r="H42" s="76">
        <v>57</v>
      </c>
      <c r="I42" s="76">
        <v>93</v>
      </c>
      <c r="J42" s="74">
        <f aca="true" t="shared" si="2" ref="J42:J48">SUM(H42:I42)</f>
        <v>150</v>
      </c>
      <c r="K42" s="76"/>
      <c r="L42" s="76">
        <f>+J42+F42</f>
        <v>260</v>
      </c>
      <c r="M42" s="16"/>
    </row>
    <row r="43" spans="3:13" ht="12" customHeight="1">
      <c r="C43" s="20" t="s">
        <v>176</v>
      </c>
      <c r="D43" s="76">
        <v>10</v>
      </c>
      <c r="E43" s="76">
        <v>33</v>
      </c>
      <c r="F43" s="74">
        <f t="shared" si="1"/>
        <v>43</v>
      </c>
      <c r="G43" s="15"/>
      <c r="H43" s="76">
        <v>57</v>
      </c>
      <c r="I43" s="76">
        <v>56</v>
      </c>
      <c r="J43" s="74">
        <f t="shared" si="2"/>
        <v>113</v>
      </c>
      <c r="K43" s="76"/>
      <c r="L43" s="76">
        <f>+J43+F43</f>
        <v>156</v>
      </c>
      <c r="M43" s="16"/>
    </row>
    <row r="44" spans="1:13" ht="12" customHeight="1">
      <c r="A44" s="16"/>
      <c r="B44" s="22" t="s">
        <v>184</v>
      </c>
      <c r="C44" s="28"/>
      <c r="D44" s="52">
        <f>SUM(D45:D47)</f>
        <v>56</v>
      </c>
      <c r="E44" s="52">
        <f>SUM(E45:E47)</f>
        <v>57</v>
      </c>
      <c r="F44" s="52">
        <f t="shared" si="1"/>
        <v>113</v>
      </c>
      <c r="G44" s="52"/>
      <c r="H44" s="52">
        <f>SUM(H45:H47)</f>
        <v>102</v>
      </c>
      <c r="I44" s="52">
        <f>SUM(I45:I47)</f>
        <v>87</v>
      </c>
      <c r="J44" s="52">
        <f t="shared" si="2"/>
        <v>189</v>
      </c>
      <c r="K44" s="52"/>
      <c r="L44" s="52">
        <f>SUM(L45:L47)</f>
        <v>302</v>
      </c>
      <c r="M44" s="16"/>
    </row>
    <row r="45" spans="1:13" ht="12" customHeight="1">
      <c r="A45" s="17"/>
      <c r="C45" s="20" t="s">
        <v>21</v>
      </c>
      <c r="D45" s="76">
        <v>46</v>
      </c>
      <c r="E45" s="76">
        <v>42</v>
      </c>
      <c r="F45" s="74">
        <f t="shared" si="1"/>
        <v>88</v>
      </c>
      <c r="G45" s="15"/>
      <c r="H45" s="76">
        <v>75</v>
      </c>
      <c r="I45" s="76">
        <v>68</v>
      </c>
      <c r="J45" s="74">
        <f t="shared" si="2"/>
        <v>143</v>
      </c>
      <c r="K45" s="76"/>
      <c r="L45" s="76">
        <f>+J45+F45</f>
        <v>231</v>
      </c>
      <c r="M45" s="16"/>
    </row>
    <row r="46" spans="1:13" ht="12" customHeight="1">
      <c r="A46" s="17"/>
      <c r="C46" s="55" t="s">
        <v>194</v>
      </c>
      <c r="D46" s="76">
        <v>8</v>
      </c>
      <c r="E46" s="76">
        <v>13</v>
      </c>
      <c r="F46" s="74">
        <f t="shared" si="1"/>
        <v>21</v>
      </c>
      <c r="G46" s="15"/>
      <c r="H46" s="76">
        <v>0</v>
      </c>
      <c r="I46" s="76">
        <v>0</v>
      </c>
      <c r="J46" s="74">
        <f>SUM(H46:I46)</f>
        <v>0</v>
      </c>
      <c r="K46" s="76"/>
      <c r="L46" s="76">
        <f>+J46+F46</f>
        <v>21</v>
      </c>
      <c r="M46" s="16"/>
    </row>
    <row r="47" spans="1:13" ht="12" customHeight="1">
      <c r="A47" s="16"/>
      <c r="C47" s="20" t="s">
        <v>22</v>
      </c>
      <c r="D47" s="76">
        <v>2</v>
      </c>
      <c r="E47" s="76">
        <v>2</v>
      </c>
      <c r="F47" s="74">
        <f t="shared" si="1"/>
        <v>4</v>
      </c>
      <c r="G47" s="15"/>
      <c r="H47" s="76">
        <v>27</v>
      </c>
      <c r="I47" s="76">
        <v>19</v>
      </c>
      <c r="J47" s="74">
        <f t="shared" si="2"/>
        <v>46</v>
      </c>
      <c r="K47" s="76"/>
      <c r="L47" s="76">
        <f>+J47+F47</f>
        <v>50</v>
      </c>
      <c r="M47" s="16"/>
    </row>
    <row r="48" spans="1:13" ht="12" customHeight="1">
      <c r="A48" s="16"/>
      <c r="B48" s="22" t="s">
        <v>177</v>
      </c>
      <c r="C48" s="20"/>
      <c r="D48" s="52">
        <f>SUM(D49:D54)</f>
        <v>58</v>
      </c>
      <c r="E48" s="52">
        <f>SUM(E49:E54)</f>
        <v>53</v>
      </c>
      <c r="F48" s="52">
        <f t="shared" si="1"/>
        <v>111</v>
      </c>
      <c r="G48" s="52"/>
      <c r="H48" s="52">
        <f>SUM(H49:H54)</f>
        <v>96</v>
      </c>
      <c r="I48" s="52">
        <f>SUM(I49:I54)</f>
        <v>109</v>
      </c>
      <c r="J48" s="52">
        <f t="shared" si="2"/>
        <v>205</v>
      </c>
      <c r="K48" s="52"/>
      <c r="L48" s="52">
        <f>SUM(L49:L54)</f>
        <v>316</v>
      </c>
      <c r="M48" s="16"/>
    </row>
    <row r="49" spans="3:13" ht="12" customHeight="1">
      <c r="C49" s="20" t="s">
        <v>178</v>
      </c>
      <c r="D49" s="76">
        <v>9</v>
      </c>
      <c r="E49" s="76">
        <v>17</v>
      </c>
      <c r="F49" s="74">
        <f aca="true" t="shared" si="3" ref="F49:F54">SUM(D49:E49)</f>
        <v>26</v>
      </c>
      <c r="G49" s="15"/>
      <c r="H49" s="76">
        <v>14</v>
      </c>
      <c r="I49" s="76">
        <v>34</v>
      </c>
      <c r="J49" s="74">
        <f aca="true" t="shared" si="4" ref="J49:J54">SUM(H49:I49)</f>
        <v>48</v>
      </c>
      <c r="K49" s="76"/>
      <c r="L49" s="76">
        <f aca="true" t="shared" si="5" ref="L49:L63">+J49+F49</f>
        <v>74</v>
      </c>
      <c r="M49" s="16"/>
    </row>
    <row r="50" spans="3:12" ht="12.75">
      <c r="C50" s="20" t="s">
        <v>179</v>
      </c>
      <c r="D50" s="76">
        <v>27</v>
      </c>
      <c r="E50" s="76">
        <v>19</v>
      </c>
      <c r="F50" s="74">
        <f t="shared" si="3"/>
        <v>46</v>
      </c>
      <c r="G50" s="15"/>
      <c r="H50" s="76">
        <v>54</v>
      </c>
      <c r="I50" s="76">
        <v>33</v>
      </c>
      <c r="J50" s="74">
        <f t="shared" si="4"/>
        <v>87</v>
      </c>
      <c r="K50" s="76"/>
      <c r="L50" s="76">
        <f t="shared" si="5"/>
        <v>133</v>
      </c>
    </row>
    <row r="51" spans="1:13" ht="12" customHeight="1">
      <c r="A51" s="16"/>
      <c r="C51" s="20" t="s">
        <v>180</v>
      </c>
      <c r="D51" s="76">
        <v>3</v>
      </c>
      <c r="E51" s="76">
        <v>6</v>
      </c>
      <c r="F51" s="74">
        <f t="shared" si="3"/>
        <v>9</v>
      </c>
      <c r="G51" s="15"/>
      <c r="H51" s="76">
        <v>15</v>
      </c>
      <c r="I51" s="76">
        <v>20</v>
      </c>
      <c r="J51" s="74">
        <f t="shared" si="4"/>
        <v>35</v>
      </c>
      <c r="K51" s="76"/>
      <c r="L51" s="76">
        <f t="shared" si="5"/>
        <v>44</v>
      </c>
      <c r="M51" s="16"/>
    </row>
    <row r="52" spans="1:13" ht="12" customHeight="1">
      <c r="A52" s="16"/>
      <c r="C52" s="20" t="s">
        <v>181</v>
      </c>
      <c r="D52" s="76">
        <v>4</v>
      </c>
      <c r="E52" s="76">
        <v>6</v>
      </c>
      <c r="F52" s="74">
        <f t="shared" si="3"/>
        <v>10</v>
      </c>
      <c r="G52" s="15"/>
      <c r="H52" s="76">
        <v>5</v>
      </c>
      <c r="I52" s="76">
        <v>7</v>
      </c>
      <c r="J52" s="74">
        <f t="shared" si="4"/>
        <v>12</v>
      </c>
      <c r="K52" s="76"/>
      <c r="L52" s="76">
        <f>+J52+F52</f>
        <v>22</v>
      </c>
      <c r="M52" s="16"/>
    </row>
    <row r="53" spans="1:13" ht="12" customHeight="1">
      <c r="A53" s="16"/>
      <c r="C53" s="20" t="s">
        <v>182</v>
      </c>
      <c r="D53" s="76">
        <v>15</v>
      </c>
      <c r="E53" s="76">
        <v>4</v>
      </c>
      <c r="F53" s="74">
        <f t="shared" si="3"/>
        <v>19</v>
      </c>
      <c r="G53" s="15"/>
      <c r="H53" s="76">
        <v>6</v>
      </c>
      <c r="I53" s="76">
        <v>8</v>
      </c>
      <c r="J53" s="74">
        <f t="shared" si="4"/>
        <v>14</v>
      </c>
      <c r="K53" s="76"/>
      <c r="L53" s="76">
        <f>+J53+F53</f>
        <v>33</v>
      </c>
      <c r="M53" s="16"/>
    </row>
    <row r="54" spans="1:13" ht="12" customHeight="1">
      <c r="A54" s="16"/>
      <c r="C54" s="20" t="s">
        <v>183</v>
      </c>
      <c r="D54" s="76">
        <v>0</v>
      </c>
      <c r="E54" s="76">
        <v>1</v>
      </c>
      <c r="F54" s="74">
        <f t="shared" si="3"/>
        <v>1</v>
      </c>
      <c r="G54" s="15"/>
      <c r="H54" s="76">
        <v>2</v>
      </c>
      <c r="I54" s="76">
        <v>7</v>
      </c>
      <c r="J54" s="74">
        <f t="shared" si="4"/>
        <v>9</v>
      </c>
      <c r="K54" s="76"/>
      <c r="L54" s="76">
        <f t="shared" si="5"/>
        <v>10</v>
      </c>
      <c r="M54" s="16"/>
    </row>
    <row r="55" spans="2:13" ht="12" customHeight="1">
      <c r="B55" s="22" t="s">
        <v>27</v>
      </c>
      <c r="C55" s="25"/>
      <c r="D55" s="52">
        <f>SUM(D56:D57)</f>
        <v>62</v>
      </c>
      <c r="E55" s="52">
        <f>SUM(E56:E57)</f>
        <v>50</v>
      </c>
      <c r="F55" s="52">
        <f>SUM(F56:F57)</f>
        <v>112</v>
      </c>
      <c r="G55" s="52"/>
      <c r="H55" s="52">
        <f>SUM(H56:H57)</f>
        <v>149</v>
      </c>
      <c r="I55" s="52">
        <f>SUM(I56:I57)</f>
        <v>102</v>
      </c>
      <c r="J55" s="52">
        <f>SUM(J56:J57)</f>
        <v>251</v>
      </c>
      <c r="K55" s="52"/>
      <c r="L55" s="52">
        <f>SUM(L56:L57)</f>
        <v>363</v>
      </c>
      <c r="M55" s="22"/>
    </row>
    <row r="56" spans="1:13" ht="12" customHeight="1">
      <c r="A56" s="16"/>
      <c r="C56" s="20" t="s">
        <v>185</v>
      </c>
      <c r="D56" s="76">
        <v>30</v>
      </c>
      <c r="E56" s="76">
        <v>33</v>
      </c>
      <c r="F56" s="74">
        <f>SUM(D56:E56)</f>
        <v>63</v>
      </c>
      <c r="G56" s="15"/>
      <c r="H56" s="76">
        <v>70</v>
      </c>
      <c r="I56" s="76">
        <v>57</v>
      </c>
      <c r="J56" s="74">
        <f>SUM(H56:I56)</f>
        <v>127</v>
      </c>
      <c r="K56" s="76"/>
      <c r="L56" s="76">
        <f t="shared" si="5"/>
        <v>190</v>
      </c>
      <c r="M56" s="16"/>
    </row>
    <row r="57" spans="1:13" ht="12" customHeight="1">
      <c r="A57" s="16"/>
      <c r="C57" s="20" t="s">
        <v>186</v>
      </c>
      <c r="D57" s="76">
        <v>32</v>
      </c>
      <c r="E57" s="76">
        <v>17</v>
      </c>
      <c r="F57" s="74">
        <f>SUM(D57:E57)</f>
        <v>49</v>
      </c>
      <c r="G57" s="15"/>
      <c r="H57" s="76">
        <v>79</v>
      </c>
      <c r="I57" s="76">
        <v>45</v>
      </c>
      <c r="J57" s="74">
        <f>SUM(H57:I57)</f>
        <v>124</v>
      </c>
      <c r="K57" s="76"/>
      <c r="L57" s="76">
        <f t="shared" si="5"/>
        <v>173</v>
      </c>
      <c r="M57" s="16"/>
    </row>
    <row r="58" spans="1:13" ht="12" customHeight="1">
      <c r="A58" s="16"/>
      <c r="B58" s="22" t="s">
        <v>29</v>
      </c>
      <c r="C58" s="25"/>
      <c r="D58" s="52">
        <f>SUM(D59:D60)</f>
        <v>96</v>
      </c>
      <c r="E58" s="52">
        <f>SUM(E59:E60)</f>
        <v>106</v>
      </c>
      <c r="F58" s="52">
        <f>SUM(F59:F60)</f>
        <v>202</v>
      </c>
      <c r="G58" s="52"/>
      <c r="H58" s="52">
        <f>SUM(H59:H60)</f>
        <v>158</v>
      </c>
      <c r="I58" s="52">
        <f>SUM(I59:I60)</f>
        <v>202</v>
      </c>
      <c r="J58" s="52">
        <f>SUM(J59:J60)</f>
        <v>360</v>
      </c>
      <c r="K58" s="52"/>
      <c r="L58" s="52">
        <f>SUM(L59:L60)</f>
        <v>562</v>
      </c>
      <c r="M58" s="16"/>
    </row>
    <row r="59" spans="1:12" ht="12" customHeight="1">
      <c r="A59" s="16"/>
      <c r="C59" s="20" t="s">
        <v>30</v>
      </c>
      <c r="D59" s="76">
        <v>58</v>
      </c>
      <c r="E59" s="76">
        <v>69</v>
      </c>
      <c r="F59" s="74">
        <f>SUM(D59:E59)</f>
        <v>127</v>
      </c>
      <c r="G59" s="15"/>
      <c r="H59" s="76">
        <v>71</v>
      </c>
      <c r="I59" s="76">
        <v>98</v>
      </c>
      <c r="J59" s="74">
        <f>SUM(H59:I59)</f>
        <v>169</v>
      </c>
      <c r="K59" s="76"/>
      <c r="L59" s="76">
        <f t="shared" si="5"/>
        <v>296</v>
      </c>
    </row>
    <row r="60" spans="1:13" ht="12" customHeight="1">
      <c r="A60" s="16"/>
      <c r="C60" s="20" t="s">
        <v>25</v>
      </c>
      <c r="D60" s="76">
        <v>38</v>
      </c>
      <c r="E60" s="76">
        <v>37</v>
      </c>
      <c r="F60" s="74">
        <f>SUM(D60:E60)</f>
        <v>75</v>
      </c>
      <c r="G60" s="15"/>
      <c r="H60" s="76">
        <v>87</v>
      </c>
      <c r="I60" s="76">
        <v>104</v>
      </c>
      <c r="J60" s="74">
        <f>SUM(H60:I60)</f>
        <v>191</v>
      </c>
      <c r="K60" s="76"/>
      <c r="L60" s="76">
        <f t="shared" si="5"/>
        <v>266</v>
      </c>
      <c r="M60" s="16"/>
    </row>
    <row r="61" spans="1:13" ht="12" customHeight="1">
      <c r="A61" s="16"/>
      <c r="B61" s="22" t="s">
        <v>28</v>
      </c>
      <c r="C61" s="25"/>
      <c r="D61" s="52">
        <f>SUM(D62:D63)</f>
        <v>32</v>
      </c>
      <c r="E61" s="52">
        <f>SUM(E62:E63)</f>
        <v>32</v>
      </c>
      <c r="F61" s="52">
        <f>SUM(F62:F63)</f>
        <v>64</v>
      </c>
      <c r="G61" s="52"/>
      <c r="H61" s="52">
        <f>SUM(H62:H63)</f>
        <v>31</v>
      </c>
      <c r="I61" s="52">
        <f>SUM(I62:I63)</f>
        <v>31</v>
      </c>
      <c r="J61" s="52">
        <f>SUM(J62:J63)</f>
        <v>62</v>
      </c>
      <c r="K61" s="52"/>
      <c r="L61" s="52">
        <f>SUM(L62:L63)</f>
        <v>126</v>
      </c>
      <c r="M61" s="16"/>
    </row>
    <row r="62" spans="1:13" ht="12" customHeight="1">
      <c r="A62" s="16"/>
      <c r="C62" s="20" t="s">
        <v>23</v>
      </c>
      <c r="D62" s="76">
        <v>24</v>
      </c>
      <c r="E62" s="76">
        <v>27</v>
      </c>
      <c r="F62" s="74">
        <f>SUM(D62:E62)</f>
        <v>51</v>
      </c>
      <c r="G62" s="15"/>
      <c r="H62" s="76">
        <v>17</v>
      </c>
      <c r="I62" s="76">
        <v>23</v>
      </c>
      <c r="J62" s="74">
        <f>SUM(H62:I62)</f>
        <v>40</v>
      </c>
      <c r="K62" s="76"/>
      <c r="L62" s="76">
        <f t="shared" si="5"/>
        <v>91</v>
      </c>
      <c r="M62" s="16"/>
    </row>
    <row r="63" spans="1:13" ht="12" customHeight="1">
      <c r="A63" s="16"/>
      <c r="C63" s="20" t="s">
        <v>24</v>
      </c>
      <c r="D63" s="76">
        <v>8</v>
      </c>
      <c r="E63" s="76">
        <v>5</v>
      </c>
      <c r="F63" s="74">
        <f>SUM(D63:E63)</f>
        <v>13</v>
      </c>
      <c r="G63" s="15"/>
      <c r="H63" s="76">
        <v>14</v>
      </c>
      <c r="I63" s="76">
        <v>8</v>
      </c>
      <c r="J63" s="74">
        <f>SUM(H63:I63)</f>
        <v>22</v>
      </c>
      <c r="K63" s="76"/>
      <c r="L63" s="76">
        <f t="shared" si="5"/>
        <v>35</v>
      </c>
      <c r="M63" s="16"/>
    </row>
    <row r="64" spans="1:14" ht="14.25" customHeight="1" hidden="1">
      <c r="A64" s="16"/>
      <c r="C64" s="55" t="s">
        <v>187</v>
      </c>
      <c r="D64" s="76">
        <f>SUM(D39,D40,D42,D45,D46,D49:D51,D56,D59,D62)</f>
        <v>272</v>
      </c>
      <c r="E64" s="76">
        <f aca="true" t="shared" si="6" ref="E64:L64">SUM(E39,E40,E42,E45,E46,E49:E51,E56,E59,E62)</f>
        <v>302</v>
      </c>
      <c r="F64" s="76">
        <f t="shared" si="6"/>
        <v>574</v>
      </c>
      <c r="G64" s="76"/>
      <c r="H64" s="76">
        <f t="shared" si="6"/>
        <v>381</v>
      </c>
      <c r="I64" s="76">
        <f t="shared" si="6"/>
        <v>469</v>
      </c>
      <c r="J64" s="76">
        <f t="shared" si="6"/>
        <v>850</v>
      </c>
      <c r="K64" s="76"/>
      <c r="L64" s="76">
        <f t="shared" si="6"/>
        <v>1424</v>
      </c>
      <c r="M64" s="76"/>
      <c r="N64" s="76"/>
    </row>
    <row r="65" spans="1:13" ht="11.25" customHeight="1" hidden="1">
      <c r="A65" s="16"/>
      <c r="C65" s="55" t="s">
        <v>188</v>
      </c>
      <c r="D65" s="76">
        <f>SUM(D38,D43,D47,D52:D54,D57,D60,D63)</f>
        <v>161</v>
      </c>
      <c r="E65" s="76">
        <f>SUM(E38,E43,E47,E52:E54,E57,E60,E63)</f>
        <v>173</v>
      </c>
      <c r="F65" s="76">
        <f>SUM(F38,F43,F47,F52:F54,F57,F60,F63)</f>
        <v>334</v>
      </c>
      <c r="G65" s="15"/>
      <c r="H65" s="76">
        <f>SUM(H38,H43,H47,H52:H54,H57,H60,H63)</f>
        <v>463</v>
      </c>
      <c r="I65" s="76">
        <f>SUM(I38,I43,I47,I52:I54,I57,I60,I63)</f>
        <v>454</v>
      </c>
      <c r="J65" s="76">
        <f>SUM(J38,J43,J47,J52:J54,J57,J60,J63)</f>
        <v>917</v>
      </c>
      <c r="K65" s="76"/>
      <c r="L65" s="76">
        <f>SUM(L38,L43,L47,L52:L54,L57,L60,L63)</f>
        <v>1251</v>
      </c>
      <c r="M65" s="16"/>
    </row>
    <row r="66" spans="1:13" ht="12.75" customHeight="1" hidden="1">
      <c r="A66" s="16"/>
      <c r="C66" s="55" t="s">
        <v>189</v>
      </c>
      <c r="D66" s="76">
        <f>SUM(D64:D65)</f>
        <v>433</v>
      </c>
      <c r="E66" s="76">
        <f>SUM(E64:E65)</f>
        <v>475</v>
      </c>
      <c r="F66" s="76">
        <f>SUM(F64:F65)</f>
        <v>908</v>
      </c>
      <c r="G66" s="15"/>
      <c r="H66" s="76">
        <f>SUM(H64:H65)</f>
        <v>844</v>
      </c>
      <c r="I66" s="76">
        <f>SUM(I64:I65)</f>
        <v>923</v>
      </c>
      <c r="J66" s="76">
        <f>SUM(J64:J65)</f>
        <v>1767</v>
      </c>
      <c r="K66" s="76"/>
      <c r="L66" s="76">
        <f>SUM(L64:L65)</f>
        <v>2675</v>
      </c>
      <c r="M66" s="16"/>
    </row>
    <row r="67" spans="1:13" ht="12" customHeight="1">
      <c r="A67" s="16"/>
      <c r="C67" s="20"/>
      <c r="D67" s="21"/>
      <c r="E67" s="21"/>
      <c r="F67" s="21"/>
      <c r="I67" s="21"/>
      <c r="J67" s="21"/>
      <c r="K67" s="21"/>
      <c r="L67" s="21"/>
      <c r="M67" s="16"/>
    </row>
    <row r="68" spans="1:13" ht="13.5" customHeight="1">
      <c r="A68" s="23" t="s">
        <v>31</v>
      </c>
      <c r="B68" s="22"/>
      <c r="C68" s="25"/>
      <c r="D68" s="24">
        <f aca="true" t="shared" si="7" ref="D68:J68">SUM(D73,D76,D70,D81,D88,D82,D92,D95,D69,D98)</f>
        <v>682</v>
      </c>
      <c r="E68" s="24">
        <f t="shared" si="7"/>
        <v>666</v>
      </c>
      <c r="F68" s="24">
        <f t="shared" si="7"/>
        <v>1348</v>
      </c>
      <c r="G68" s="24"/>
      <c r="H68" s="24">
        <f t="shared" si="7"/>
        <v>1095</v>
      </c>
      <c r="I68" s="24">
        <f t="shared" si="7"/>
        <v>1107</v>
      </c>
      <c r="J68" s="24">
        <f t="shared" si="7"/>
        <v>2202</v>
      </c>
      <c r="K68" s="24"/>
      <c r="L68" s="24">
        <f>SUM(L73,L76,L70,L81,L88,L82,L92,L95,L69,L98)</f>
        <v>3550</v>
      </c>
      <c r="M68" s="16"/>
    </row>
    <row r="69" spans="1:13" ht="12" customHeight="1">
      <c r="A69" s="16"/>
      <c r="B69" s="69" t="s">
        <v>163</v>
      </c>
      <c r="C69" s="20"/>
      <c r="D69" s="75">
        <v>0</v>
      </c>
      <c r="E69" s="75">
        <v>0</v>
      </c>
      <c r="F69" s="75">
        <f>SUM(D69:E69)</f>
        <v>0</v>
      </c>
      <c r="G69" s="75"/>
      <c r="H69" s="75">
        <v>0</v>
      </c>
      <c r="I69" s="75">
        <v>6</v>
      </c>
      <c r="J69" s="75">
        <f>SUM(H69:I69)</f>
        <v>6</v>
      </c>
      <c r="K69" s="75"/>
      <c r="L69" s="75">
        <f>SUM(F69,J69)</f>
        <v>6</v>
      </c>
      <c r="M69" s="16"/>
    </row>
    <row r="70" spans="1:13" ht="12" customHeight="1">
      <c r="A70" s="16"/>
      <c r="B70" s="22" t="s">
        <v>42</v>
      </c>
      <c r="C70" s="25"/>
      <c r="D70" s="24">
        <f>SUM(D71:D72)</f>
        <v>29</v>
      </c>
      <c r="E70" s="24">
        <f>SUM(E71:E72)</f>
        <v>84</v>
      </c>
      <c r="F70" s="24">
        <f>SUM(F71:F72)</f>
        <v>113</v>
      </c>
      <c r="G70" s="24"/>
      <c r="H70" s="24">
        <f>SUM(H71:H72)</f>
        <v>86</v>
      </c>
      <c r="I70" s="24">
        <f>SUM(I71:I72)</f>
        <v>179</v>
      </c>
      <c r="J70" s="24">
        <f>SUM(J71:J72)</f>
        <v>265</v>
      </c>
      <c r="K70" s="24"/>
      <c r="L70" s="24">
        <f>SUM(L71:L72)</f>
        <v>378</v>
      </c>
      <c r="M70" s="23"/>
    </row>
    <row r="71" spans="1:13" ht="12" customHeight="1">
      <c r="A71" s="16"/>
      <c r="C71" s="4" t="s">
        <v>40</v>
      </c>
      <c r="D71" s="15">
        <v>19</v>
      </c>
      <c r="E71" s="15">
        <v>73</v>
      </c>
      <c r="F71" s="74">
        <f>SUM(D71:E71)</f>
        <v>92</v>
      </c>
      <c r="G71" s="15"/>
      <c r="H71" s="76">
        <v>23</v>
      </c>
      <c r="I71" s="76">
        <v>77</v>
      </c>
      <c r="J71" s="74">
        <f>SUM(H71:I71)</f>
        <v>100</v>
      </c>
      <c r="K71" s="15"/>
      <c r="L71" s="15">
        <f aca="true" t="shared" si="8" ref="L71:L80">+J71+F71</f>
        <v>192</v>
      </c>
      <c r="M71" s="16"/>
    </row>
    <row r="72" spans="1:13" ht="12" customHeight="1">
      <c r="A72" s="16"/>
      <c r="C72" s="4" t="s">
        <v>41</v>
      </c>
      <c r="D72" s="15">
        <v>10</v>
      </c>
      <c r="E72" s="15">
        <v>11</v>
      </c>
      <c r="F72" s="74">
        <f>SUM(D72:E72)</f>
        <v>21</v>
      </c>
      <c r="G72" s="15"/>
      <c r="H72" s="76">
        <v>63</v>
      </c>
      <c r="I72" s="76">
        <v>102</v>
      </c>
      <c r="J72" s="74">
        <f>SUM(H72:I72)</f>
        <v>165</v>
      </c>
      <c r="K72" s="15"/>
      <c r="L72" s="15">
        <f t="shared" si="8"/>
        <v>186</v>
      </c>
      <c r="M72" s="16"/>
    </row>
    <row r="73" spans="1:13" ht="12" customHeight="1">
      <c r="A73" s="16"/>
      <c r="B73" s="22" t="s">
        <v>34</v>
      </c>
      <c r="C73" s="25"/>
      <c r="D73" s="24">
        <f>SUM(D74:D75)</f>
        <v>30</v>
      </c>
      <c r="E73" s="24">
        <f>SUM(E74:E75)</f>
        <v>35</v>
      </c>
      <c r="F73" s="24">
        <f>SUM(F74:F75)</f>
        <v>65</v>
      </c>
      <c r="G73" s="24"/>
      <c r="H73" s="24">
        <f>SUM(H74:H75)</f>
        <v>34</v>
      </c>
      <c r="I73" s="24">
        <f>SUM(I74:I75)</f>
        <v>47</v>
      </c>
      <c r="J73" s="24">
        <f>SUM(J74:J75)</f>
        <v>81</v>
      </c>
      <c r="K73" s="24"/>
      <c r="L73" s="24">
        <f>SUM(L74:L75)</f>
        <v>146</v>
      </c>
      <c r="M73" s="16"/>
    </row>
    <row r="74" spans="1:13" ht="12" customHeight="1">
      <c r="A74" s="16"/>
      <c r="C74" s="20" t="s">
        <v>32</v>
      </c>
      <c r="D74" s="15">
        <v>14</v>
      </c>
      <c r="E74" s="15">
        <v>20</v>
      </c>
      <c r="F74" s="74">
        <f>SUM(D74:E74)</f>
        <v>34</v>
      </c>
      <c r="G74" s="15"/>
      <c r="H74" s="76">
        <v>14</v>
      </c>
      <c r="I74" s="76">
        <v>22</v>
      </c>
      <c r="J74" s="74">
        <f>SUM(H74:I74)</f>
        <v>36</v>
      </c>
      <c r="K74" s="15"/>
      <c r="L74" s="15">
        <f t="shared" si="8"/>
        <v>70</v>
      </c>
      <c r="M74" s="16"/>
    </row>
    <row r="75" spans="1:13" ht="12" customHeight="1">
      <c r="A75" s="16"/>
      <c r="C75" s="20" t="s">
        <v>33</v>
      </c>
      <c r="D75" s="15">
        <v>16</v>
      </c>
      <c r="E75" s="15">
        <v>15</v>
      </c>
      <c r="F75" s="74">
        <f>SUM(D75:E75)</f>
        <v>31</v>
      </c>
      <c r="G75" s="15"/>
      <c r="H75" s="76">
        <v>20</v>
      </c>
      <c r="I75" s="76">
        <v>25</v>
      </c>
      <c r="J75" s="74">
        <f>SUM(H75:I75)</f>
        <v>45</v>
      </c>
      <c r="K75" s="15"/>
      <c r="L75" s="15">
        <f t="shared" si="8"/>
        <v>76</v>
      </c>
      <c r="M75" s="16"/>
    </row>
    <row r="76" spans="1:13" ht="12" customHeight="1">
      <c r="A76" s="16"/>
      <c r="B76" s="22" t="s">
        <v>37</v>
      </c>
      <c r="C76" s="25"/>
      <c r="D76" s="24">
        <f>SUM(D77:D80)</f>
        <v>286</v>
      </c>
      <c r="E76" s="24">
        <f>SUM(E77:E80)</f>
        <v>275</v>
      </c>
      <c r="F76" s="24">
        <f>SUM(F77:F80)</f>
        <v>561</v>
      </c>
      <c r="G76" s="24"/>
      <c r="H76" s="24">
        <f>SUM(H77:H80)</f>
        <v>409</v>
      </c>
      <c r="I76" s="24">
        <f>SUM(I77:I80)</f>
        <v>396</v>
      </c>
      <c r="J76" s="24">
        <f>SUM(J77:J80)</f>
        <v>805</v>
      </c>
      <c r="K76" s="24"/>
      <c r="L76" s="24">
        <f>SUM(L77:L80)</f>
        <v>1366</v>
      </c>
      <c r="M76" s="23"/>
    </row>
    <row r="77" spans="1:13" ht="12" customHeight="1">
      <c r="A77" s="16"/>
      <c r="C77" s="4" t="s">
        <v>38</v>
      </c>
      <c r="D77" s="15">
        <v>158</v>
      </c>
      <c r="E77" s="15">
        <v>176</v>
      </c>
      <c r="F77" s="74">
        <f>SUM(D77:E77)</f>
        <v>334</v>
      </c>
      <c r="G77" s="15"/>
      <c r="H77" s="76">
        <v>235</v>
      </c>
      <c r="I77" s="76">
        <v>257</v>
      </c>
      <c r="J77" s="74">
        <f>SUM(H77:I77)</f>
        <v>492</v>
      </c>
      <c r="K77" s="15"/>
      <c r="L77" s="15">
        <f t="shared" si="8"/>
        <v>826</v>
      </c>
      <c r="M77" s="16"/>
    </row>
    <row r="78" spans="1:13" ht="12" customHeight="1">
      <c r="A78" s="16"/>
      <c r="C78" s="4" t="s">
        <v>36</v>
      </c>
      <c r="D78" s="15">
        <v>34</v>
      </c>
      <c r="E78" s="15">
        <v>43</v>
      </c>
      <c r="F78" s="74">
        <f>SUM(D78:E78)</f>
        <v>77</v>
      </c>
      <c r="G78" s="15"/>
      <c r="H78" s="76">
        <v>22</v>
      </c>
      <c r="I78" s="76">
        <v>34</v>
      </c>
      <c r="J78" s="74">
        <f>SUM(H78:I78)</f>
        <v>56</v>
      </c>
      <c r="K78" s="15"/>
      <c r="L78" s="15">
        <f t="shared" si="8"/>
        <v>133</v>
      </c>
      <c r="M78" s="16"/>
    </row>
    <row r="79" spans="1:13" ht="12" customHeight="1">
      <c r="A79" s="16"/>
      <c r="C79" s="4" t="s">
        <v>35</v>
      </c>
      <c r="D79" s="15">
        <v>79</v>
      </c>
      <c r="E79" s="15">
        <v>54</v>
      </c>
      <c r="F79" s="74">
        <f>SUM(D79:E79)</f>
        <v>133</v>
      </c>
      <c r="G79" s="15"/>
      <c r="H79" s="76">
        <v>105</v>
      </c>
      <c r="I79" s="76">
        <v>82</v>
      </c>
      <c r="J79" s="74">
        <f>SUM(H79:I79)</f>
        <v>187</v>
      </c>
      <c r="K79" s="15"/>
      <c r="L79" s="15">
        <f t="shared" si="8"/>
        <v>320</v>
      </c>
      <c r="M79" s="16"/>
    </row>
    <row r="80" spans="1:13" ht="12" customHeight="1">
      <c r="A80" s="16"/>
      <c r="C80" s="4" t="s">
        <v>39</v>
      </c>
      <c r="D80" s="15">
        <v>15</v>
      </c>
      <c r="E80" s="15">
        <v>2</v>
      </c>
      <c r="F80" s="74">
        <f>SUM(D80:E80)</f>
        <v>17</v>
      </c>
      <c r="G80" s="15"/>
      <c r="H80" s="76">
        <v>47</v>
      </c>
      <c r="I80" s="76">
        <v>23</v>
      </c>
      <c r="J80" s="74">
        <f>SUM(H80:I80)</f>
        <v>70</v>
      </c>
      <c r="K80" s="15"/>
      <c r="L80" s="15">
        <f t="shared" si="8"/>
        <v>87</v>
      </c>
      <c r="M80" s="16"/>
    </row>
    <row r="81" spans="1:13" ht="12" customHeight="1">
      <c r="A81" s="23"/>
      <c r="B81" s="22" t="s">
        <v>158</v>
      </c>
      <c r="C81" s="22"/>
      <c r="D81" s="26">
        <v>9</v>
      </c>
      <c r="E81" s="26">
        <v>21</v>
      </c>
      <c r="F81" s="26">
        <f>SUM(D81:E81)</f>
        <v>30</v>
      </c>
      <c r="G81" s="26"/>
      <c r="H81" s="26">
        <v>17</v>
      </c>
      <c r="I81" s="26">
        <v>38</v>
      </c>
      <c r="J81" s="26">
        <f>SUM(H81:I81)</f>
        <v>55</v>
      </c>
      <c r="K81" s="26"/>
      <c r="L81" s="26">
        <f>SUM(F81,J81)</f>
        <v>85</v>
      </c>
      <c r="M81" s="16"/>
    </row>
    <row r="82" spans="1:13" ht="12" customHeight="1">
      <c r="A82" s="16"/>
      <c r="B82" s="22" t="s">
        <v>51</v>
      </c>
      <c r="C82" s="25"/>
      <c r="D82" s="24">
        <f>SUM(D83:D87)</f>
        <v>6</v>
      </c>
      <c r="E82" s="24">
        <f>SUM(E83:E87)</f>
        <v>0</v>
      </c>
      <c r="F82" s="24">
        <f>SUM(F83:F87)</f>
        <v>6</v>
      </c>
      <c r="G82" s="24"/>
      <c r="H82" s="24">
        <f>SUM(H83:H87)</f>
        <v>116</v>
      </c>
      <c r="I82" s="24">
        <f>SUM(I83:I87)</f>
        <v>153</v>
      </c>
      <c r="J82" s="24">
        <f>SUM(J83:J87)</f>
        <v>269</v>
      </c>
      <c r="K82" s="24"/>
      <c r="L82" s="24">
        <f>SUM(L83:L87)</f>
        <v>275</v>
      </c>
      <c r="M82" s="16"/>
    </row>
    <row r="83" spans="1:13" ht="12" customHeight="1">
      <c r="A83" s="16"/>
      <c r="C83" s="20" t="s">
        <v>144</v>
      </c>
      <c r="D83" s="15">
        <v>0</v>
      </c>
      <c r="E83" s="15">
        <v>0</v>
      </c>
      <c r="F83" s="74">
        <f>SUM(D83:E83)</f>
        <v>0</v>
      </c>
      <c r="G83" s="15"/>
      <c r="H83" s="76">
        <v>7</v>
      </c>
      <c r="I83" s="76">
        <v>16</v>
      </c>
      <c r="J83" s="74">
        <f>SUM(H83:I83)</f>
        <v>23</v>
      </c>
      <c r="K83" s="15"/>
      <c r="L83" s="15">
        <f aca="true" t="shared" si="9" ref="L83:L100">+J83+F83</f>
        <v>23</v>
      </c>
      <c r="M83" s="16"/>
    </row>
    <row r="84" spans="1:13" ht="12" customHeight="1">
      <c r="A84" s="16"/>
      <c r="C84" s="20" t="s">
        <v>49</v>
      </c>
      <c r="D84" s="15">
        <v>0</v>
      </c>
      <c r="E84" s="15">
        <v>0</v>
      </c>
      <c r="F84" s="74">
        <f>SUM(D84:E84)</f>
        <v>0</v>
      </c>
      <c r="G84" s="15"/>
      <c r="H84" s="76">
        <v>5</v>
      </c>
      <c r="I84" s="76">
        <v>13</v>
      </c>
      <c r="J84" s="74">
        <f>SUM(H84:I84)</f>
        <v>18</v>
      </c>
      <c r="K84" s="15"/>
      <c r="L84" s="15">
        <f t="shared" si="9"/>
        <v>18</v>
      </c>
      <c r="M84" s="16"/>
    </row>
    <row r="85" spans="1:13" ht="12" customHeight="1">
      <c r="A85" s="16"/>
      <c r="C85" s="20" t="s">
        <v>47</v>
      </c>
      <c r="D85" s="15">
        <v>0</v>
      </c>
      <c r="E85" s="15">
        <v>0</v>
      </c>
      <c r="F85" s="74">
        <f>SUM(D85:E85)</f>
        <v>0</v>
      </c>
      <c r="G85" s="15"/>
      <c r="H85" s="76">
        <v>15</v>
      </c>
      <c r="I85" s="76">
        <v>18</v>
      </c>
      <c r="J85" s="74">
        <f>SUM(H85:I85)</f>
        <v>33</v>
      </c>
      <c r="K85" s="15"/>
      <c r="L85" s="15">
        <f t="shared" si="9"/>
        <v>33</v>
      </c>
      <c r="M85" s="16"/>
    </row>
    <row r="86" spans="1:13" ht="12" customHeight="1">
      <c r="A86" s="16"/>
      <c r="C86" s="20" t="s">
        <v>48</v>
      </c>
      <c r="D86" s="15">
        <v>0</v>
      </c>
      <c r="E86" s="15">
        <v>0</v>
      </c>
      <c r="F86" s="74">
        <f>SUM(D86:E86)</f>
        <v>0</v>
      </c>
      <c r="G86" s="15"/>
      <c r="H86" s="76">
        <v>8</v>
      </c>
      <c r="I86" s="76">
        <v>6</v>
      </c>
      <c r="J86" s="74">
        <f>SUM(H86:I86)</f>
        <v>14</v>
      </c>
      <c r="K86" s="15"/>
      <c r="L86" s="15">
        <f t="shared" si="9"/>
        <v>14</v>
      </c>
      <c r="M86" s="16"/>
    </row>
    <row r="87" spans="1:13" ht="12" customHeight="1">
      <c r="A87" s="16"/>
      <c r="C87" s="20" t="s">
        <v>50</v>
      </c>
      <c r="D87" s="15">
        <v>6</v>
      </c>
      <c r="E87" s="15">
        <v>0</v>
      </c>
      <c r="F87" s="74">
        <f>SUM(D87:E87)</f>
        <v>6</v>
      </c>
      <c r="G87" s="15"/>
      <c r="H87" s="76">
        <v>81</v>
      </c>
      <c r="I87" s="76">
        <v>100</v>
      </c>
      <c r="J87" s="74">
        <f>SUM(H87:I87)</f>
        <v>181</v>
      </c>
      <c r="K87" s="15"/>
      <c r="L87" s="15">
        <f t="shared" si="9"/>
        <v>187</v>
      </c>
      <c r="M87" s="16"/>
    </row>
    <row r="88" spans="1:13" ht="12" customHeight="1">
      <c r="A88" s="16"/>
      <c r="B88" s="22" t="s">
        <v>46</v>
      </c>
      <c r="C88" s="25"/>
      <c r="D88" s="24">
        <f>SUM(D89:D91)</f>
        <v>191</v>
      </c>
      <c r="E88" s="24">
        <f>SUM(E89:E91)</f>
        <v>152</v>
      </c>
      <c r="F88" s="24">
        <f>SUM(F89:F91)</f>
        <v>343</v>
      </c>
      <c r="G88" s="24"/>
      <c r="H88" s="24">
        <f>SUM(H89:H91)</f>
        <v>254</v>
      </c>
      <c r="I88" s="24">
        <f>SUM(I89:I91)</f>
        <v>160</v>
      </c>
      <c r="J88" s="24">
        <f>SUM(J89:J91)</f>
        <v>414</v>
      </c>
      <c r="K88" s="24"/>
      <c r="L88" s="24">
        <f>SUM(L89:L91)</f>
        <v>757</v>
      </c>
      <c r="M88" s="16"/>
    </row>
    <row r="89" spans="1:13" ht="12" customHeight="1">
      <c r="A89" s="16"/>
      <c r="C89" s="20" t="s">
        <v>43</v>
      </c>
      <c r="D89" s="15">
        <v>154</v>
      </c>
      <c r="E89" s="15">
        <v>128</v>
      </c>
      <c r="F89" s="74">
        <f>SUM(D89:E89)</f>
        <v>282</v>
      </c>
      <c r="G89" s="15"/>
      <c r="H89" s="76">
        <v>174</v>
      </c>
      <c r="I89" s="76">
        <v>115</v>
      </c>
      <c r="J89" s="74">
        <f>SUM(H89:I89)</f>
        <v>289</v>
      </c>
      <c r="K89" s="15"/>
      <c r="L89" s="15">
        <f t="shared" si="9"/>
        <v>571</v>
      </c>
      <c r="M89" s="16"/>
    </row>
    <row r="90" spans="1:13" ht="12" customHeight="1">
      <c r="A90" s="16"/>
      <c r="C90" s="20" t="s">
        <v>44</v>
      </c>
      <c r="D90" s="15">
        <v>0</v>
      </c>
      <c r="E90" s="15">
        <v>0</v>
      </c>
      <c r="F90" s="74">
        <f>SUM(D90:E90)</f>
        <v>0</v>
      </c>
      <c r="G90" s="15"/>
      <c r="H90" s="76">
        <v>6</v>
      </c>
      <c r="I90" s="76">
        <v>2</v>
      </c>
      <c r="J90" s="74">
        <f>SUM(H90:I90)</f>
        <v>8</v>
      </c>
      <c r="K90" s="15"/>
      <c r="L90" s="15">
        <f t="shared" si="9"/>
        <v>8</v>
      </c>
      <c r="M90" s="16"/>
    </row>
    <row r="91" spans="1:13" ht="12" customHeight="1">
      <c r="A91" s="16"/>
      <c r="C91" s="20" t="s">
        <v>45</v>
      </c>
      <c r="D91" s="15">
        <v>37</v>
      </c>
      <c r="E91" s="15">
        <v>24</v>
      </c>
      <c r="F91" s="74">
        <f>SUM(D91:E91)</f>
        <v>61</v>
      </c>
      <c r="G91" s="15"/>
      <c r="H91" s="76">
        <v>74</v>
      </c>
      <c r="I91" s="76">
        <v>43</v>
      </c>
      <c r="J91" s="74">
        <f>SUM(H91:I91)</f>
        <v>117</v>
      </c>
      <c r="K91" s="15"/>
      <c r="L91" s="15">
        <f t="shared" si="9"/>
        <v>178</v>
      </c>
      <c r="M91" s="16"/>
    </row>
    <row r="92" spans="1:13" ht="12" customHeight="1">
      <c r="A92" s="16"/>
      <c r="B92" s="49" t="s">
        <v>134</v>
      </c>
      <c r="C92" s="50"/>
      <c r="D92" s="24">
        <f>SUM(D93:D94)</f>
        <v>55</v>
      </c>
      <c r="E92" s="24">
        <f>SUM(E93:E94)</f>
        <v>33</v>
      </c>
      <c r="F92" s="24">
        <f>SUM(F93:F94)</f>
        <v>88</v>
      </c>
      <c r="G92" s="24"/>
      <c r="H92" s="24">
        <f>SUM(H93:H94)</f>
        <v>57</v>
      </c>
      <c r="I92" s="24">
        <f>SUM(I93:I94)</f>
        <v>31</v>
      </c>
      <c r="J92" s="24">
        <f>SUM(J93:J94)</f>
        <v>88</v>
      </c>
      <c r="K92" s="24"/>
      <c r="L92" s="24">
        <f>SUM(L93:L94)</f>
        <v>176</v>
      </c>
      <c r="M92" s="16"/>
    </row>
    <row r="93" spans="1:13" ht="12" customHeight="1">
      <c r="A93" s="16"/>
      <c r="C93" s="20" t="s">
        <v>52</v>
      </c>
      <c r="D93" s="15">
        <v>25</v>
      </c>
      <c r="E93" s="15">
        <v>17</v>
      </c>
      <c r="F93" s="74">
        <f>SUM(D93:E93)</f>
        <v>42</v>
      </c>
      <c r="G93" s="15"/>
      <c r="H93" s="76">
        <v>25</v>
      </c>
      <c r="I93" s="76">
        <v>18</v>
      </c>
      <c r="J93" s="74">
        <f>SUM(H93:I93)</f>
        <v>43</v>
      </c>
      <c r="K93" s="15"/>
      <c r="L93" s="15">
        <f t="shared" si="9"/>
        <v>85</v>
      </c>
      <c r="M93" s="16"/>
    </row>
    <row r="94" spans="1:13" ht="12" customHeight="1">
      <c r="A94" s="16"/>
      <c r="C94" s="20" t="s">
        <v>53</v>
      </c>
      <c r="D94" s="15">
        <v>30</v>
      </c>
      <c r="E94" s="15">
        <v>16</v>
      </c>
      <c r="F94" s="74">
        <f>SUM(D94:E94)</f>
        <v>46</v>
      </c>
      <c r="G94" s="15"/>
      <c r="H94" s="76">
        <v>32</v>
      </c>
      <c r="I94" s="76">
        <v>13</v>
      </c>
      <c r="J94" s="74">
        <f>SUM(H94:I94)</f>
        <v>45</v>
      </c>
      <c r="K94" s="15"/>
      <c r="L94" s="15">
        <f t="shared" si="9"/>
        <v>91</v>
      </c>
      <c r="M94" s="16"/>
    </row>
    <row r="95" spans="1:13" ht="12" customHeight="1">
      <c r="A95" s="16"/>
      <c r="B95" s="22" t="s">
        <v>56</v>
      </c>
      <c r="C95" s="25"/>
      <c r="D95" s="24">
        <f>SUM(D96:D97)</f>
        <v>41</v>
      </c>
      <c r="E95" s="24">
        <f>SUM(E96:E97)</f>
        <v>44</v>
      </c>
      <c r="F95" s="24">
        <f>SUM(F96:F97)</f>
        <v>85</v>
      </c>
      <c r="G95" s="24"/>
      <c r="H95" s="24">
        <f>SUM(H96:H97)</f>
        <v>60</v>
      </c>
      <c r="I95" s="24">
        <f>SUM(I96:I97)</f>
        <v>54</v>
      </c>
      <c r="J95" s="24">
        <f>SUM(J96:J97)</f>
        <v>114</v>
      </c>
      <c r="K95" s="24"/>
      <c r="L95" s="24">
        <f>SUM(L96:L97)</f>
        <v>199</v>
      </c>
      <c r="M95" s="16"/>
    </row>
    <row r="96" spans="1:13" ht="12" customHeight="1">
      <c r="A96" s="16"/>
      <c r="C96" s="20" t="s">
        <v>54</v>
      </c>
      <c r="D96" s="91">
        <v>24</v>
      </c>
      <c r="E96" s="91">
        <v>34</v>
      </c>
      <c r="F96" s="74">
        <f>SUM(D96:E96)</f>
        <v>58</v>
      </c>
      <c r="G96" s="15"/>
      <c r="H96" s="76">
        <v>30</v>
      </c>
      <c r="I96" s="76">
        <v>30</v>
      </c>
      <c r="J96" s="74">
        <f>SUM(H96:I96)</f>
        <v>60</v>
      </c>
      <c r="K96" s="15"/>
      <c r="L96" s="15">
        <f t="shared" si="9"/>
        <v>118</v>
      </c>
      <c r="M96" s="16"/>
    </row>
    <row r="97" spans="1:13" ht="12" customHeight="1">
      <c r="A97" s="16"/>
      <c r="C97" s="20" t="s">
        <v>55</v>
      </c>
      <c r="D97" s="15">
        <v>17</v>
      </c>
      <c r="E97" s="15">
        <v>10</v>
      </c>
      <c r="F97" s="74">
        <f>SUM(D97:E97)</f>
        <v>27</v>
      </c>
      <c r="G97" s="15"/>
      <c r="H97" s="76">
        <v>30</v>
      </c>
      <c r="I97" s="76">
        <v>24</v>
      </c>
      <c r="J97" s="74">
        <f>SUM(H97:I97)</f>
        <v>54</v>
      </c>
      <c r="K97" s="15"/>
      <c r="L97" s="15">
        <f t="shared" si="9"/>
        <v>81</v>
      </c>
      <c r="M97" s="16"/>
    </row>
    <row r="98" spans="1:13" ht="12" customHeight="1">
      <c r="A98" s="16"/>
      <c r="B98" s="22" t="s">
        <v>59</v>
      </c>
      <c r="C98" s="25"/>
      <c r="D98" s="24">
        <f>SUM(D99:D100)</f>
        <v>35</v>
      </c>
      <c r="E98" s="24">
        <f>SUM(E99:E100)</f>
        <v>22</v>
      </c>
      <c r="F98" s="24">
        <f>SUM(F99:F100)</f>
        <v>57</v>
      </c>
      <c r="G98" s="24"/>
      <c r="H98" s="24">
        <f>SUM(H99:H100)</f>
        <v>62</v>
      </c>
      <c r="I98" s="24">
        <f>SUM(I99:I100)</f>
        <v>43</v>
      </c>
      <c r="J98" s="24">
        <f>SUM(J99:J100)</f>
        <v>105</v>
      </c>
      <c r="K98" s="24"/>
      <c r="L98" s="24">
        <f>SUM(L99:L100)</f>
        <v>162</v>
      </c>
      <c r="M98" s="16"/>
    </row>
    <row r="99" spans="1:13" ht="12" customHeight="1">
      <c r="A99" s="16"/>
      <c r="C99" s="20" t="s">
        <v>57</v>
      </c>
      <c r="D99" s="76">
        <v>17</v>
      </c>
      <c r="E99" s="76">
        <v>9</v>
      </c>
      <c r="F99" s="74">
        <f>SUM(D99:E99)</f>
        <v>26</v>
      </c>
      <c r="G99" s="15"/>
      <c r="H99" s="76">
        <v>25</v>
      </c>
      <c r="I99" s="76">
        <v>15</v>
      </c>
      <c r="J99" s="74">
        <f>SUM(H99:I99)</f>
        <v>40</v>
      </c>
      <c r="K99" s="15"/>
      <c r="L99" s="15">
        <f t="shared" si="9"/>
        <v>66</v>
      </c>
      <c r="M99" s="16"/>
    </row>
    <row r="100" spans="1:13" ht="12" customHeight="1">
      <c r="A100" s="16"/>
      <c r="C100" s="20" t="s">
        <v>58</v>
      </c>
      <c r="D100" s="76">
        <v>18</v>
      </c>
      <c r="E100" s="76">
        <v>13</v>
      </c>
      <c r="F100" s="74">
        <f>SUM(D100:E100)</f>
        <v>31</v>
      </c>
      <c r="G100" s="15"/>
      <c r="H100" s="76">
        <v>37</v>
      </c>
      <c r="I100" s="76">
        <v>28</v>
      </c>
      <c r="J100" s="74">
        <f>SUM(H100:I100)</f>
        <v>65</v>
      </c>
      <c r="K100" s="15"/>
      <c r="L100" s="15">
        <f t="shared" si="9"/>
        <v>96</v>
      </c>
      <c r="M100" s="16"/>
    </row>
    <row r="101" spans="1:13" ht="12" customHeight="1" hidden="1">
      <c r="A101" s="16"/>
      <c r="C101" s="55" t="s">
        <v>187</v>
      </c>
      <c r="D101" s="76">
        <f>SUM(D69,D71,D74,D77:D79,D81,D83:D86,D89:D90,D93,D96,D99)</f>
        <v>533</v>
      </c>
      <c r="E101" s="76">
        <f>SUM(E69,E71,E74,E77:E79,E81,E83:E86,E89:E90,E93,E96,E99)</f>
        <v>575</v>
      </c>
      <c r="F101" s="76">
        <f>SUM(F69,F71,F74,F77:F79,F81,F83:F86,F89:F90,F93,F96,F99)</f>
        <v>1108</v>
      </c>
      <c r="G101" s="15"/>
      <c r="H101" s="76">
        <f>SUM(H69,H71,H74,H77:H79,H81,H83:H86,H89:H90,H93,H96,H99)</f>
        <v>711</v>
      </c>
      <c r="I101" s="76">
        <f>SUM(I69,I71,I74,I77:I79,I81,I83:I86,I89:I90,I93,I96,I99)</f>
        <v>749</v>
      </c>
      <c r="J101" s="76">
        <f>SUM(J69,J71,J74,J77:J79,J81,J83:J86,J89:J90,J93,J96,J99)</f>
        <v>1460</v>
      </c>
      <c r="K101" s="15"/>
      <c r="L101" s="76">
        <f>SUM(L69,L71,L74,L77:L79,L81,L83:L86,L89:L90,L93,L96,L99)</f>
        <v>2568</v>
      </c>
      <c r="M101" s="16"/>
    </row>
    <row r="102" spans="1:13" ht="12" customHeight="1" hidden="1">
      <c r="A102" s="16"/>
      <c r="C102" s="55" t="s">
        <v>188</v>
      </c>
      <c r="D102" s="76">
        <f>SUM(D72,D75,D80,D87,D91,D94,D97,D100)</f>
        <v>149</v>
      </c>
      <c r="E102" s="76">
        <f>SUM(E72,E75,E80,E87,E91,E94,E97,E100)</f>
        <v>91</v>
      </c>
      <c r="F102" s="76">
        <f>SUM(F72,F75,F80,F87,F91,F94,F97,F100)</f>
        <v>240</v>
      </c>
      <c r="G102" s="15"/>
      <c r="H102" s="76">
        <f>SUM(H72,H75,H80,H87,H91,H94,H97,H100)</f>
        <v>384</v>
      </c>
      <c r="I102" s="76">
        <f>SUM(I72,I75,I80,I87,I91,I94,I97,I100)</f>
        <v>358</v>
      </c>
      <c r="J102" s="76">
        <f>SUM(J72,J75,J80,J87,J91,J94,J97,J100)</f>
        <v>742</v>
      </c>
      <c r="K102" s="15"/>
      <c r="L102" s="76">
        <f>SUM(L72,L75,L80,L87,L91,L94,L97,L100)</f>
        <v>982</v>
      </c>
      <c r="M102" s="16"/>
    </row>
    <row r="103" spans="1:13" ht="12" customHeight="1" hidden="1">
      <c r="A103" s="16"/>
      <c r="C103" s="55" t="s">
        <v>189</v>
      </c>
      <c r="D103" s="76">
        <f>SUM(D101:D102)</f>
        <v>682</v>
      </c>
      <c r="E103" s="76">
        <f>SUM(E101:E102)</f>
        <v>666</v>
      </c>
      <c r="F103" s="76">
        <f>SUM(F101:F102)</f>
        <v>1348</v>
      </c>
      <c r="G103" s="15"/>
      <c r="H103" s="76">
        <f>SUM(H101:H102)</f>
        <v>1095</v>
      </c>
      <c r="I103" s="76">
        <f>SUM(I101:I102)</f>
        <v>1107</v>
      </c>
      <c r="J103" s="76">
        <f>SUM(J101:J102)</f>
        <v>2202</v>
      </c>
      <c r="K103" s="15"/>
      <c r="L103" s="76">
        <f>SUM(L101:L102)</f>
        <v>3550</v>
      </c>
      <c r="M103" s="16"/>
    </row>
    <row r="104" spans="1:13" ht="12" customHeight="1">
      <c r="A104" s="16"/>
      <c r="C104" s="20"/>
      <c r="D104" s="21"/>
      <c r="E104" s="21"/>
      <c r="F104" s="21"/>
      <c r="G104" s="21"/>
      <c r="H104" s="21"/>
      <c r="I104" s="21"/>
      <c r="J104" s="21"/>
      <c r="K104" s="21"/>
      <c r="L104" s="21"/>
      <c r="M104" s="16"/>
    </row>
    <row r="105" spans="1:13" ht="13.5" customHeight="1">
      <c r="A105" s="23" t="s">
        <v>61</v>
      </c>
      <c r="B105" s="22"/>
      <c r="C105" s="25"/>
      <c r="D105" s="24">
        <f>SUM(D106,D107,D108,D109,D112,D115,D118,D121,D124,D127,D130,D133,D137,D140,D143)</f>
        <v>486</v>
      </c>
      <c r="E105" s="24">
        <f>SUM(E106,E107,E108,E109,E112,E115,E118,E121,E124,E127,E130,E133,E137,E140,E143)</f>
        <v>531</v>
      </c>
      <c r="F105" s="24">
        <f>SUM(F106,F107,F108,F109,F112,F115,F118,F121,F124,F127,F130,F133,F137,F140,F143)</f>
        <v>1017</v>
      </c>
      <c r="G105" s="24"/>
      <c r="H105" s="24">
        <f>SUM(H106,H107,H108,H109,H112,H115,H118,H121,H124,H127,H130,H133,H137,H140,H143)</f>
        <v>713</v>
      </c>
      <c r="I105" s="24">
        <f>SUM(I106,I107,I108,I109,I112,I115,I118,I121,I124,I127,I130,I133,I137,I140,I143)</f>
        <v>717</v>
      </c>
      <c r="J105" s="24">
        <f>SUM(J106,J107,J108,J109,J112,J115,J118,J121,J124,J127,J130,J133,J137,J140,J143)</f>
        <v>1430</v>
      </c>
      <c r="K105" s="24"/>
      <c r="L105" s="24">
        <f>SUM(L106,L107,L108,L109,L112,L115,L118,L121,L124,L127,L130,L133,L137,L140,L143)</f>
        <v>2447</v>
      </c>
      <c r="M105" s="16"/>
    </row>
    <row r="106" spans="1:13" ht="12" customHeight="1">
      <c r="A106" s="16"/>
      <c r="B106" s="50" t="s">
        <v>89</v>
      </c>
      <c r="C106" s="50"/>
      <c r="D106" s="52">
        <v>42</v>
      </c>
      <c r="E106" s="52">
        <v>45</v>
      </c>
      <c r="F106" s="24">
        <f>SUM(D106:E106)</f>
        <v>87</v>
      </c>
      <c r="G106" s="24"/>
      <c r="H106" s="24">
        <v>53</v>
      </c>
      <c r="I106" s="24">
        <v>53</v>
      </c>
      <c r="J106" s="24">
        <f>SUM(H106:I106)</f>
        <v>106</v>
      </c>
      <c r="K106" s="24"/>
      <c r="L106" s="24">
        <f>SUM(F106,J106)</f>
        <v>193</v>
      </c>
      <c r="M106" s="16"/>
    </row>
    <row r="107" spans="1:13" ht="12" customHeight="1">
      <c r="A107" s="16"/>
      <c r="B107" s="27" t="s">
        <v>96</v>
      </c>
      <c r="C107" s="25"/>
      <c r="D107" s="24">
        <v>7</v>
      </c>
      <c r="E107" s="24">
        <v>7</v>
      </c>
      <c r="F107" s="24">
        <f>SUM(D107:E107)</f>
        <v>14</v>
      </c>
      <c r="G107" s="24"/>
      <c r="H107" s="24">
        <v>9</v>
      </c>
      <c r="I107" s="24">
        <v>7</v>
      </c>
      <c r="J107" s="24">
        <f>SUM(H107:I107)</f>
        <v>16</v>
      </c>
      <c r="K107" s="24"/>
      <c r="L107" s="24">
        <f>SUM(F107,J107)</f>
        <v>30</v>
      </c>
      <c r="M107" s="16"/>
    </row>
    <row r="108" spans="1:13" ht="12" customHeight="1">
      <c r="A108" s="23"/>
      <c r="B108" s="22" t="s">
        <v>151</v>
      </c>
      <c r="C108" s="25"/>
      <c r="D108" s="24">
        <v>39</v>
      </c>
      <c r="E108" s="24">
        <v>55</v>
      </c>
      <c r="F108" s="24">
        <f>SUM(D108:E108)</f>
        <v>94</v>
      </c>
      <c r="G108" s="24"/>
      <c r="H108" s="24">
        <v>84</v>
      </c>
      <c r="I108" s="24">
        <v>88</v>
      </c>
      <c r="J108" s="24">
        <f>SUM(H108:I108)</f>
        <v>172</v>
      </c>
      <c r="K108" s="24"/>
      <c r="L108" s="24">
        <f>SUM(F108,J108)</f>
        <v>266</v>
      </c>
      <c r="M108" s="16"/>
    </row>
    <row r="109" spans="1:13" ht="12" customHeight="1">
      <c r="A109" s="16"/>
      <c r="B109" s="25" t="s">
        <v>80</v>
      </c>
      <c r="C109" s="25"/>
      <c r="D109" s="24">
        <f>SUM(D110:D111)</f>
        <v>96</v>
      </c>
      <c r="E109" s="24">
        <f>SUM(E110:E111)</f>
        <v>43</v>
      </c>
      <c r="F109" s="24">
        <f>SUM(F110:F111)</f>
        <v>139</v>
      </c>
      <c r="G109" s="24"/>
      <c r="H109" s="24">
        <f>SUM(H110:H111)</f>
        <v>171</v>
      </c>
      <c r="I109" s="24">
        <f>SUM(I110:I111)</f>
        <v>97</v>
      </c>
      <c r="J109" s="24">
        <f>SUM(J110:J111)</f>
        <v>268</v>
      </c>
      <c r="K109" s="24"/>
      <c r="L109" s="24">
        <f>SUM(L110:L111)</f>
        <v>407</v>
      </c>
      <c r="M109" s="16"/>
    </row>
    <row r="110" spans="1:13" ht="12" customHeight="1">
      <c r="A110" s="16"/>
      <c r="C110" s="20" t="s">
        <v>81</v>
      </c>
      <c r="D110" s="15">
        <v>69</v>
      </c>
      <c r="E110" s="15">
        <v>32</v>
      </c>
      <c r="F110" s="74">
        <f>SUM(D110:E110)</f>
        <v>101</v>
      </c>
      <c r="G110" s="15"/>
      <c r="H110" s="76">
        <v>140</v>
      </c>
      <c r="I110" s="76">
        <v>74</v>
      </c>
      <c r="J110" s="74">
        <f>SUM(H110:I110)</f>
        <v>214</v>
      </c>
      <c r="K110" s="15"/>
      <c r="L110" s="15">
        <f aca="true" t="shared" si="10" ref="L110:L126">+J110+F110</f>
        <v>315</v>
      </c>
      <c r="M110" s="16"/>
    </row>
    <row r="111" spans="1:13" ht="12" customHeight="1">
      <c r="A111" s="16"/>
      <c r="C111" s="20" t="s">
        <v>82</v>
      </c>
      <c r="D111" s="15">
        <v>27</v>
      </c>
      <c r="E111" s="15">
        <v>11</v>
      </c>
      <c r="F111" s="74">
        <f>SUM(D111:E111)</f>
        <v>38</v>
      </c>
      <c r="G111" s="15"/>
      <c r="H111" s="76">
        <v>31</v>
      </c>
      <c r="I111" s="76">
        <v>23</v>
      </c>
      <c r="J111" s="74">
        <f>SUM(H111:I111)</f>
        <v>54</v>
      </c>
      <c r="K111" s="15"/>
      <c r="L111" s="15">
        <f t="shared" si="10"/>
        <v>92</v>
      </c>
      <c r="M111" s="16"/>
    </row>
    <row r="112" spans="1:13" ht="12" customHeight="1">
      <c r="A112" s="16"/>
      <c r="B112" s="25" t="s">
        <v>67</v>
      </c>
      <c r="C112" s="25"/>
      <c r="D112" s="24">
        <f>SUM(D113:D114)</f>
        <v>17</v>
      </c>
      <c r="E112" s="24">
        <f>SUM(E113:E114)</f>
        <v>25</v>
      </c>
      <c r="F112" s="24">
        <f>SUM(F113:F114)</f>
        <v>42</v>
      </c>
      <c r="G112" s="24"/>
      <c r="H112" s="24">
        <f>SUM(H113:H114)</f>
        <v>16</v>
      </c>
      <c r="I112" s="24">
        <f>SUM(I113:I114)</f>
        <v>27</v>
      </c>
      <c r="J112" s="24">
        <f>SUM(J113:J114)</f>
        <v>43</v>
      </c>
      <c r="K112" s="24"/>
      <c r="L112" s="24">
        <f>SUM(L113:L114)</f>
        <v>85</v>
      </c>
      <c r="M112" s="16"/>
    </row>
    <row r="113" spans="1:13" ht="12" customHeight="1">
      <c r="A113" s="16"/>
      <c r="C113" s="20" t="s">
        <v>68</v>
      </c>
      <c r="D113" s="15">
        <v>11</v>
      </c>
      <c r="E113" s="15">
        <v>23</v>
      </c>
      <c r="F113" s="74">
        <f>SUM(D113:E113)</f>
        <v>34</v>
      </c>
      <c r="G113" s="15"/>
      <c r="H113" s="76">
        <v>13</v>
      </c>
      <c r="I113" s="76">
        <v>25</v>
      </c>
      <c r="J113" s="74">
        <f>SUM(H113:I113)</f>
        <v>38</v>
      </c>
      <c r="K113" s="15"/>
      <c r="L113" s="15">
        <f t="shared" si="10"/>
        <v>72</v>
      </c>
      <c r="M113" s="16"/>
    </row>
    <row r="114" spans="1:13" ht="12" customHeight="1">
      <c r="A114" s="16"/>
      <c r="C114" s="20" t="s">
        <v>69</v>
      </c>
      <c r="D114" s="15">
        <v>6</v>
      </c>
      <c r="E114" s="15">
        <v>2</v>
      </c>
      <c r="F114" s="74">
        <f>SUM(D114:E114)</f>
        <v>8</v>
      </c>
      <c r="G114" s="15"/>
      <c r="H114" s="76">
        <v>3</v>
      </c>
      <c r="I114" s="76">
        <v>2</v>
      </c>
      <c r="J114" s="74">
        <f>SUM(H114:I114)</f>
        <v>5</v>
      </c>
      <c r="K114" s="15"/>
      <c r="L114" s="15">
        <f t="shared" si="10"/>
        <v>13</v>
      </c>
      <c r="M114" s="16"/>
    </row>
    <row r="115" spans="1:13" ht="12" customHeight="1">
      <c r="A115" s="16"/>
      <c r="B115" s="25" t="s">
        <v>64</v>
      </c>
      <c r="C115" s="25"/>
      <c r="D115" s="24">
        <f>SUM(D116:D117)</f>
        <v>17</v>
      </c>
      <c r="E115" s="24">
        <f>SUM(E116:E117)</f>
        <v>23</v>
      </c>
      <c r="F115" s="24">
        <f>SUM(F116:F117)</f>
        <v>40</v>
      </c>
      <c r="G115" s="24"/>
      <c r="H115" s="24">
        <f>SUM(H116:H117)</f>
        <v>34</v>
      </c>
      <c r="I115" s="24">
        <f>SUM(I116:I117)</f>
        <v>34</v>
      </c>
      <c r="J115" s="24">
        <f>SUM(J116:J117)</f>
        <v>68</v>
      </c>
      <c r="K115" s="24"/>
      <c r="L115" s="24">
        <f>SUM(L116:L117)</f>
        <v>108</v>
      </c>
      <c r="M115" s="16"/>
    </row>
    <row r="116" spans="1:13" ht="12" customHeight="1">
      <c r="A116" s="16"/>
      <c r="C116" s="20" t="s">
        <v>65</v>
      </c>
      <c r="D116" s="15">
        <v>10</v>
      </c>
      <c r="E116" s="15">
        <v>18</v>
      </c>
      <c r="F116" s="74">
        <f>SUM(D116:E116)</f>
        <v>28</v>
      </c>
      <c r="G116" s="15"/>
      <c r="H116" s="76">
        <v>16</v>
      </c>
      <c r="I116" s="76">
        <v>18</v>
      </c>
      <c r="J116" s="74">
        <f>SUM(H116:I116)</f>
        <v>34</v>
      </c>
      <c r="K116" s="15"/>
      <c r="L116" s="15">
        <f t="shared" si="10"/>
        <v>62</v>
      </c>
      <c r="M116" s="16"/>
    </row>
    <row r="117" spans="1:13" ht="12" customHeight="1">
      <c r="A117" s="16"/>
      <c r="C117" s="20" t="s">
        <v>66</v>
      </c>
      <c r="D117" s="15">
        <v>7</v>
      </c>
      <c r="E117" s="15">
        <v>5</v>
      </c>
      <c r="F117" s="74">
        <f>SUM(D117:E117)</f>
        <v>12</v>
      </c>
      <c r="G117" s="15"/>
      <c r="H117" s="76">
        <v>18</v>
      </c>
      <c r="I117" s="76">
        <v>16</v>
      </c>
      <c r="J117" s="74">
        <f>SUM(H117:I117)</f>
        <v>34</v>
      </c>
      <c r="K117" s="15"/>
      <c r="L117" s="15">
        <f t="shared" si="10"/>
        <v>46</v>
      </c>
      <c r="M117" s="16"/>
    </row>
    <row r="118" spans="1:13" ht="12" customHeight="1">
      <c r="A118" s="16"/>
      <c r="B118" s="51" t="s">
        <v>86</v>
      </c>
      <c r="C118" s="50"/>
      <c r="D118" s="52">
        <f>SUM(D119:D120)</f>
        <v>76</v>
      </c>
      <c r="E118" s="52">
        <f>SUM(E119:E120)</f>
        <v>47</v>
      </c>
      <c r="F118" s="24">
        <f>SUM(F119:F120)</f>
        <v>123</v>
      </c>
      <c r="G118" s="24"/>
      <c r="H118" s="24">
        <f>SUM(H119:H120)</f>
        <v>54</v>
      </c>
      <c r="I118" s="24">
        <f>SUM(I119:I120)</f>
        <v>35</v>
      </c>
      <c r="J118" s="24">
        <f>SUM(J119:J120)</f>
        <v>89</v>
      </c>
      <c r="K118" s="24"/>
      <c r="L118" s="24">
        <f>SUM(L119:L120)</f>
        <v>212</v>
      </c>
      <c r="M118" s="16"/>
    </row>
    <row r="119" spans="1:13" ht="12" customHeight="1">
      <c r="A119" s="16"/>
      <c r="B119" s="53"/>
      <c r="C119" s="54" t="s">
        <v>87</v>
      </c>
      <c r="D119" s="15">
        <v>47</v>
      </c>
      <c r="E119" s="15">
        <v>35</v>
      </c>
      <c r="F119" s="74">
        <f>SUM(D119:E119)</f>
        <v>82</v>
      </c>
      <c r="G119" s="15"/>
      <c r="H119" s="76">
        <v>29</v>
      </c>
      <c r="I119" s="76">
        <v>23</v>
      </c>
      <c r="J119" s="74">
        <f>SUM(H119:I119)</f>
        <v>52</v>
      </c>
      <c r="K119" s="15"/>
      <c r="L119" s="15">
        <f t="shared" si="10"/>
        <v>134</v>
      </c>
      <c r="M119" s="16"/>
    </row>
    <row r="120" spans="1:13" ht="12" customHeight="1">
      <c r="A120" s="16"/>
      <c r="B120" s="53"/>
      <c r="C120" s="54" t="s">
        <v>88</v>
      </c>
      <c r="D120" s="15">
        <v>29</v>
      </c>
      <c r="E120" s="15">
        <v>12</v>
      </c>
      <c r="F120" s="74">
        <f>SUM(D120:E120)</f>
        <v>41</v>
      </c>
      <c r="G120" s="15"/>
      <c r="H120" s="76">
        <v>25</v>
      </c>
      <c r="I120" s="76">
        <v>12</v>
      </c>
      <c r="J120" s="74">
        <f>SUM(H120:I120)</f>
        <v>37</v>
      </c>
      <c r="K120" s="15"/>
      <c r="L120" s="15">
        <f t="shared" si="10"/>
        <v>78</v>
      </c>
      <c r="M120" s="16"/>
    </row>
    <row r="121" spans="1:13" ht="12" customHeight="1">
      <c r="A121" s="16"/>
      <c r="B121" s="25" t="s">
        <v>60</v>
      </c>
      <c r="C121" s="25"/>
      <c r="D121" s="24">
        <f>SUM(D122:D123)</f>
        <v>17</v>
      </c>
      <c r="E121" s="24">
        <f>SUM(E122:E123)</f>
        <v>10</v>
      </c>
      <c r="F121" s="24">
        <f>SUM(F122:F123)</f>
        <v>27</v>
      </c>
      <c r="G121" s="24"/>
      <c r="H121" s="24">
        <f>SUM(H122:H123)</f>
        <v>18</v>
      </c>
      <c r="I121" s="24">
        <f>SUM(I122:I123)</f>
        <v>17</v>
      </c>
      <c r="J121" s="24">
        <f>SUM(J122:J123)</f>
        <v>35</v>
      </c>
      <c r="K121" s="24"/>
      <c r="L121" s="24">
        <f>SUM(L122:L123)</f>
        <v>62</v>
      </c>
      <c r="M121" s="16"/>
    </row>
    <row r="122" spans="1:13" ht="12" customHeight="1">
      <c r="A122" s="16"/>
      <c r="C122" s="20" t="s">
        <v>62</v>
      </c>
      <c r="D122" s="15">
        <v>12</v>
      </c>
      <c r="E122" s="15">
        <v>6</v>
      </c>
      <c r="F122" s="74">
        <f>SUM(D122:E122)</f>
        <v>18</v>
      </c>
      <c r="G122" s="15"/>
      <c r="H122" s="76">
        <v>12</v>
      </c>
      <c r="I122" s="76">
        <v>9</v>
      </c>
      <c r="J122" s="74">
        <f>SUM(H122:I122)</f>
        <v>21</v>
      </c>
      <c r="K122" s="15"/>
      <c r="L122" s="15">
        <f t="shared" si="10"/>
        <v>39</v>
      </c>
      <c r="M122" s="16"/>
    </row>
    <row r="123" spans="1:13" ht="12" customHeight="1">
      <c r="A123" s="16"/>
      <c r="C123" s="20" t="s">
        <v>63</v>
      </c>
      <c r="D123" s="15">
        <v>5</v>
      </c>
      <c r="E123" s="15">
        <v>4</v>
      </c>
      <c r="F123" s="74">
        <f>SUM(D123:E123)</f>
        <v>9</v>
      </c>
      <c r="G123" s="15"/>
      <c r="H123" s="76">
        <v>6</v>
      </c>
      <c r="I123" s="76">
        <v>8</v>
      </c>
      <c r="J123" s="74">
        <f>SUM(H123:I123)</f>
        <v>14</v>
      </c>
      <c r="K123" s="15"/>
      <c r="L123" s="15">
        <f t="shared" si="10"/>
        <v>23</v>
      </c>
      <c r="M123" s="16"/>
    </row>
    <row r="124" spans="1:13" ht="12" customHeight="1">
      <c r="A124" s="16"/>
      <c r="B124" s="25" t="s">
        <v>73</v>
      </c>
      <c r="C124" s="25"/>
      <c r="D124" s="24">
        <f>SUM(D125:D126)</f>
        <v>37</v>
      </c>
      <c r="E124" s="24">
        <f>SUM(E125:E126)</f>
        <v>41</v>
      </c>
      <c r="F124" s="24">
        <f>SUM(F125:F126)</f>
        <v>78</v>
      </c>
      <c r="G124" s="24"/>
      <c r="H124" s="24">
        <f>SUM(H125:H126)</f>
        <v>46</v>
      </c>
      <c r="I124" s="24">
        <f>SUM(I125:I126)</f>
        <v>43</v>
      </c>
      <c r="J124" s="24">
        <f>SUM(J125:J126)</f>
        <v>89</v>
      </c>
      <c r="K124" s="24"/>
      <c r="L124" s="24">
        <f>SUM(L125:L126)</f>
        <v>167</v>
      </c>
      <c r="M124" s="16"/>
    </row>
    <row r="125" spans="1:13" ht="12" customHeight="1">
      <c r="A125" s="16"/>
      <c r="C125" s="20" t="s">
        <v>74</v>
      </c>
      <c r="D125" s="15">
        <v>27</v>
      </c>
      <c r="E125" s="15">
        <v>32</v>
      </c>
      <c r="F125" s="74">
        <f>SUM(D125:E125)</f>
        <v>59</v>
      </c>
      <c r="G125" s="15"/>
      <c r="H125" s="76">
        <v>22</v>
      </c>
      <c r="I125" s="76">
        <v>23</v>
      </c>
      <c r="J125" s="74">
        <f>SUM(H125:I125)</f>
        <v>45</v>
      </c>
      <c r="K125" s="15"/>
      <c r="L125" s="15">
        <f t="shared" si="10"/>
        <v>104</v>
      </c>
      <c r="M125" s="16"/>
    </row>
    <row r="126" spans="1:13" ht="12" customHeight="1">
      <c r="A126" s="16"/>
      <c r="C126" s="20" t="s">
        <v>75</v>
      </c>
      <c r="D126" s="15">
        <v>10</v>
      </c>
      <c r="E126" s="15">
        <v>9</v>
      </c>
      <c r="F126" s="74">
        <f>SUM(D126:E126)</f>
        <v>19</v>
      </c>
      <c r="G126" s="15"/>
      <c r="H126" s="76">
        <v>24</v>
      </c>
      <c r="I126" s="76">
        <v>20</v>
      </c>
      <c r="J126" s="74">
        <f>SUM(H126:I126)</f>
        <v>44</v>
      </c>
      <c r="K126" s="15"/>
      <c r="L126" s="15">
        <f t="shared" si="10"/>
        <v>63</v>
      </c>
      <c r="M126" s="16"/>
    </row>
    <row r="127" spans="1:13" ht="12" customHeight="1">
      <c r="A127" s="16"/>
      <c r="B127" s="25" t="s">
        <v>70</v>
      </c>
      <c r="C127" s="25"/>
      <c r="D127" s="24">
        <f>SUM(D128:D129)</f>
        <v>28</v>
      </c>
      <c r="E127" s="24">
        <f>SUM(E128:E129)</f>
        <v>69</v>
      </c>
      <c r="F127" s="24">
        <f>SUM(F128:F129)</f>
        <v>97</v>
      </c>
      <c r="G127" s="24"/>
      <c r="H127" s="24">
        <f>SUM(H128:H129)</f>
        <v>33</v>
      </c>
      <c r="I127" s="24">
        <f>SUM(I128:I129)</f>
        <v>66</v>
      </c>
      <c r="J127" s="24">
        <f>SUM(J128:J129)</f>
        <v>99</v>
      </c>
      <c r="K127" s="24"/>
      <c r="L127" s="24">
        <f>SUM(L128:L129)</f>
        <v>196</v>
      </c>
      <c r="M127" s="16"/>
    </row>
    <row r="128" spans="1:13" ht="12" customHeight="1">
      <c r="A128" s="16"/>
      <c r="C128" s="20" t="s">
        <v>71</v>
      </c>
      <c r="D128" s="15">
        <v>23</v>
      </c>
      <c r="E128" s="15">
        <v>61</v>
      </c>
      <c r="F128" s="74">
        <f>SUM(D128:E128)</f>
        <v>84</v>
      </c>
      <c r="G128" s="15"/>
      <c r="H128" s="76">
        <v>16</v>
      </c>
      <c r="I128" s="76">
        <v>33</v>
      </c>
      <c r="J128" s="74">
        <f>SUM(H128:I128)</f>
        <v>49</v>
      </c>
      <c r="K128" s="15"/>
      <c r="L128" s="15">
        <f aca="true" t="shared" si="11" ref="L128:L145">+J128+F128</f>
        <v>133</v>
      </c>
      <c r="M128" s="16"/>
    </row>
    <row r="129" spans="1:13" ht="12" customHeight="1">
      <c r="A129" s="16"/>
      <c r="C129" s="20" t="s">
        <v>72</v>
      </c>
      <c r="D129" s="15">
        <v>5</v>
      </c>
      <c r="E129" s="15">
        <v>8</v>
      </c>
      <c r="F129" s="74">
        <f>SUM(D129:E129)</f>
        <v>13</v>
      </c>
      <c r="G129" s="15"/>
      <c r="H129" s="76">
        <v>17</v>
      </c>
      <c r="I129" s="76">
        <v>33</v>
      </c>
      <c r="J129" s="74">
        <f>SUM(H129:I129)</f>
        <v>50</v>
      </c>
      <c r="K129" s="15"/>
      <c r="L129" s="15">
        <f t="shared" si="11"/>
        <v>63</v>
      </c>
      <c r="M129" s="16"/>
    </row>
    <row r="130" spans="1:13" ht="12" customHeight="1">
      <c r="A130" s="16"/>
      <c r="B130" s="25" t="s">
        <v>83</v>
      </c>
      <c r="C130" s="25"/>
      <c r="D130" s="24">
        <f>SUM(D131:D132)</f>
        <v>27</v>
      </c>
      <c r="E130" s="24">
        <f>SUM(E131:E132)</f>
        <v>43</v>
      </c>
      <c r="F130" s="24">
        <f>SUM(F131:F132)</f>
        <v>70</v>
      </c>
      <c r="G130" s="24"/>
      <c r="H130" s="24">
        <f>SUM(H131:H132)</f>
        <v>40</v>
      </c>
      <c r="I130" s="24">
        <f>SUM(I131:I132)</f>
        <v>55</v>
      </c>
      <c r="J130" s="24">
        <f>SUM(J131:J132)</f>
        <v>95</v>
      </c>
      <c r="K130" s="24"/>
      <c r="L130" s="24">
        <f>SUM(L131:L132)</f>
        <v>165</v>
      </c>
      <c r="M130" s="16"/>
    </row>
    <row r="131" spans="1:13" ht="12" customHeight="1">
      <c r="A131" s="16"/>
      <c r="C131" s="20" t="s">
        <v>84</v>
      </c>
      <c r="D131" s="15">
        <v>19</v>
      </c>
      <c r="E131" s="15">
        <v>28</v>
      </c>
      <c r="F131" s="74">
        <f>SUM(D131:E131)</f>
        <v>47</v>
      </c>
      <c r="G131" s="15"/>
      <c r="H131" s="76">
        <v>25</v>
      </c>
      <c r="I131" s="76">
        <v>32</v>
      </c>
      <c r="J131" s="74">
        <f>SUM(H131:I131)</f>
        <v>57</v>
      </c>
      <c r="K131" s="15"/>
      <c r="L131" s="15">
        <f t="shared" si="11"/>
        <v>104</v>
      </c>
      <c r="M131" s="16"/>
    </row>
    <row r="132" spans="1:13" ht="12" customHeight="1">
      <c r="A132" s="16"/>
      <c r="C132" s="20" t="s">
        <v>85</v>
      </c>
      <c r="D132" s="15">
        <v>8</v>
      </c>
      <c r="E132" s="15">
        <v>15</v>
      </c>
      <c r="F132" s="74">
        <f>SUM(D132:E132)</f>
        <v>23</v>
      </c>
      <c r="G132" s="15"/>
      <c r="H132" s="76">
        <v>15</v>
      </c>
      <c r="I132" s="76">
        <v>23</v>
      </c>
      <c r="J132" s="74">
        <f>SUM(H132:I132)</f>
        <v>38</v>
      </c>
      <c r="K132" s="15"/>
      <c r="L132" s="15">
        <f t="shared" si="11"/>
        <v>61</v>
      </c>
      <c r="M132" s="16"/>
    </row>
    <row r="133" spans="1:13" ht="12" customHeight="1">
      <c r="A133" s="16"/>
      <c r="B133" s="25" t="s">
        <v>76</v>
      </c>
      <c r="C133" s="25"/>
      <c r="D133" s="24">
        <f>SUM(D134:D136)</f>
        <v>7</v>
      </c>
      <c r="E133" s="24">
        <f>SUM(E134:E136)</f>
        <v>19</v>
      </c>
      <c r="F133" s="24">
        <f>SUM(F134:F136)</f>
        <v>26</v>
      </c>
      <c r="G133" s="24"/>
      <c r="H133" s="24">
        <f>SUM(H134:H136)</f>
        <v>10</v>
      </c>
      <c r="I133" s="24">
        <f>SUM(I134:I136)</f>
        <v>43</v>
      </c>
      <c r="J133" s="24">
        <f>SUM(J134:J136)</f>
        <v>53</v>
      </c>
      <c r="K133" s="24"/>
      <c r="L133" s="24">
        <f>SUM(L134:L136)</f>
        <v>79</v>
      </c>
      <c r="M133" s="16"/>
    </row>
    <row r="134" spans="1:13" ht="12" customHeight="1">
      <c r="A134" s="16"/>
      <c r="C134" s="20" t="s">
        <v>78</v>
      </c>
      <c r="D134" s="15">
        <v>5</v>
      </c>
      <c r="E134" s="15">
        <v>6</v>
      </c>
      <c r="F134" s="74">
        <f>SUM(D134:E134)</f>
        <v>11</v>
      </c>
      <c r="G134" s="15"/>
      <c r="H134" s="76">
        <v>1</v>
      </c>
      <c r="I134" s="76">
        <v>14</v>
      </c>
      <c r="J134" s="74">
        <f>SUM(H134:I134)</f>
        <v>15</v>
      </c>
      <c r="K134" s="15"/>
      <c r="L134" s="15">
        <f t="shared" si="11"/>
        <v>26</v>
      </c>
      <c r="M134" s="16"/>
    </row>
    <row r="135" spans="1:13" ht="12" customHeight="1">
      <c r="A135" s="16"/>
      <c r="C135" s="20" t="s">
        <v>77</v>
      </c>
      <c r="D135" s="15">
        <v>1</v>
      </c>
      <c r="E135" s="15">
        <v>9</v>
      </c>
      <c r="F135" s="74">
        <f>SUM(D135:E135)</f>
        <v>10</v>
      </c>
      <c r="G135" s="15"/>
      <c r="H135" s="76">
        <v>2</v>
      </c>
      <c r="I135" s="76">
        <v>9</v>
      </c>
      <c r="J135" s="74">
        <f>SUM(H135:I135)</f>
        <v>11</v>
      </c>
      <c r="K135" s="15"/>
      <c r="L135" s="15">
        <f t="shared" si="11"/>
        <v>21</v>
      </c>
      <c r="M135" s="16"/>
    </row>
    <row r="136" spans="1:13" ht="12" customHeight="1">
      <c r="A136" s="16"/>
      <c r="C136" s="20" t="s">
        <v>79</v>
      </c>
      <c r="D136" s="15">
        <v>1</v>
      </c>
      <c r="E136" s="15">
        <v>4</v>
      </c>
      <c r="F136" s="74">
        <f>SUM(D136:E136)</f>
        <v>5</v>
      </c>
      <c r="G136" s="15"/>
      <c r="H136" s="76">
        <v>7</v>
      </c>
      <c r="I136" s="76">
        <v>20</v>
      </c>
      <c r="J136" s="74">
        <f>SUM(H136:I136)</f>
        <v>27</v>
      </c>
      <c r="K136" s="15"/>
      <c r="L136" s="15">
        <f t="shared" si="11"/>
        <v>32</v>
      </c>
      <c r="M136" s="16"/>
    </row>
    <row r="137" spans="1:13" ht="12" customHeight="1">
      <c r="A137" s="16"/>
      <c r="B137" s="25" t="s">
        <v>160</v>
      </c>
      <c r="C137" s="55"/>
      <c r="D137" s="26">
        <f>SUM(D138:D139)</f>
        <v>24</v>
      </c>
      <c r="E137" s="26">
        <f>SUM(E138:E139)</f>
        <v>12</v>
      </c>
      <c r="F137" s="26">
        <f>SUM(F138:F139)</f>
        <v>36</v>
      </c>
      <c r="G137" s="26"/>
      <c r="H137" s="26">
        <f>SUM(H138:H139)</f>
        <v>27</v>
      </c>
      <c r="I137" s="26">
        <f>SUM(I138:I139)</f>
        <v>18</v>
      </c>
      <c r="J137" s="26">
        <f>SUM(J138:J139)</f>
        <v>45</v>
      </c>
      <c r="K137" s="26"/>
      <c r="L137" s="26">
        <f>SUM(L138:L139)</f>
        <v>81</v>
      </c>
      <c r="M137" s="16"/>
    </row>
    <row r="138" spans="1:13" ht="12" customHeight="1">
      <c r="A138" s="16"/>
      <c r="C138" s="55" t="s">
        <v>159</v>
      </c>
      <c r="D138" s="15">
        <v>19</v>
      </c>
      <c r="E138" s="15">
        <v>11</v>
      </c>
      <c r="F138" s="74">
        <f>SUM(D138:E138)</f>
        <v>30</v>
      </c>
      <c r="G138" s="15"/>
      <c r="H138" s="76">
        <v>21</v>
      </c>
      <c r="I138" s="76">
        <v>16</v>
      </c>
      <c r="J138" s="74">
        <f>SUM(H138:I138)</f>
        <v>37</v>
      </c>
      <c r="K138" s="15"/>
      <c r="L138" s="15">
        <f t="shared" si="11"/>
        <v>67</v>
      </c>
      <c r="M138" s="16"/>
    </row>
    <row r="139" spans="1:13" ht="12" customHeight="1">
      <c r="A139" s="16"/>
      <c r="C139" s="55" t="s">
        <v>161</v>
      </c>
      <c r="D139" s="15">
        <v>5</v>
      </c>
      <c r="E139" s="15">
        <v>1</v>
      </c>
      <c r="F139" s="74">
        <f>SUM(D139:E139)</f>
        <v>6</v>
      </c>
      <c r="G139" s="15"/>
      <c r="H139" s="76">
        <v>6</v>
      </c>
      <c r="I139" s="76">
        <v>2</v>
      </c>
      <c r="J139" s="74">
        <f>SUM(H139:I139)</f>
        <v>8</v>
      </c>
      <c r="K139" s="15"/>
      <c r="L139" s="15">
        <f t="shared" si="11"/>
        <v>14</v>
      </c>
      <c r="M139" s="16"/>
    </row>
    <row r="140" spans="1:13" ht="12" customHeight="1">
      <c r="A140" s="16"/>
      <c r="B140" s="51" t="s">
        <v>90</v>
      </c>
      <c r="C140" s="50"/>
      <c r="D140" s="52">
        <f>SUM(D141:D142)</f>
        <v>21</v>
      </c>
      <c r="E140" s="52">
        <f>SUM(E141:E142)</f>
        <v>65</v>
      </c>
      <c r="F140" s="24">
        <f>SUM(F141:F142)</f>
        <v>86</v>
      </c>
      <c r="G140" s="24"/>
      <c r="H140" s="24">
        <f>SUM(H141:H142)</f>
        <v>44</v>
      </c>
      <c r="I140" s="24">
        <f>SUM(I141:I142)</f>
        <v>94</v>
      </c>
      <c r="J140" s="24">
        <f>SUM(J141:J142)</f>
        <v>138</v>
      </c>
      <c r="K140" s="24"/>
      <c r="L140" s="24">
        <f>SUM(L141:L142)</f>
        <v>224</v>
      </c>
      <c r="M140" s="16"/>
    </row>
    <row r="141" spans="1:13" ht="12" customHeight="1">
      <c r="A141" s="16"/>
      <c r="C141" s="20" t="s">
        <v>91</v>
      </c>
      <c r="D141" s="15">
        <v>13</v>
      </c>
      <c r="E141" s="15">
        <v>43</v>
      </c>
      <c r="F141" s="74">
        <f>SUM(D141:E141)</f>
        <v>56</v>
      </c>
      <c r="G141" s="15"/>
      <c r="H141" s="76">
        <v>24</v>
      </c>
      <c r="I141" s="76">
        <v>52</v>
      </c>
      <c r="J141" s="74">
        <f>SUM(H141:I141)</f>
        <v>76</v>
      </c>
      <c r="K141" s="15"/>
      <c r="L141" s="15">
        <f t="shared" si="11"/>
        <v>132</v>
      </c>
      <c r="M141" s="16"/>
    </row>
    <row r="142" spans="1:13" ht="12" customHeight="1">
      <c r="A142" s="16"/>
      <c r="C142" s="20" t="s">
        <v>92</v>
      </c>
      <c r="D142" s="15">
        <v>8</v>
      </c>
      <c r="E142" s="15">
        <v>22</v>
      </c>
      <c r="F142" s="74">
        <f>SUM(D142:E142)</f>
        <v>30</v>
      </c>
      <c r="G142" s="15"/>
      <c r="H142" s="76">
        <v>20</v>
      </c>
      <c r="I142" s="76">
        <v>42</v>
      </c>
      <c r="J142" s="74">
        <f>SUM(H142:I142)</f>
        <v>62</v>
      </c>
      <c r="K142" s="15"/>
      <c r="L142" s="15">
        <f t="shared" si="11"/>
        <v>92</v>
      </c>
      <c r="M142" s="16"/>
    </row>
    <row r="143" spans="1:13" ht="12" customHeight="1">
      <c r="A143" s="16"/>
      <c r="B143" s="25" t="s">
        <v>93</v>
      </c>
      <c r="C143" s="25"/>
      <c r="D143" s="24">
        <f>SUM(D144:D145)</f>
        <v>31</v>
      </c>
      <c r="E143" s="24">
        <f>SUM(E144:E145)</f>
        <v>27</v>
      </c>
      <c r="F143" s="24">
        <f>SUM(F144:F145)</f>
        <v>58</v>
      </c>
      <c r="G143" s="24"/>
      <c r="H143" s="24">
        <f>SUM(H144:H145)</f>
        <v>74</v>
      </c>
      <c r="I143" s="24">
        <f>SUM(I144:I145)</f>
        <v>40</v>
      </c>
      <c r="J143" s="24">
        <f>SUM(J144:J145)</f>
        <v>114</v>
      </c>
      <c r="K143" s="24"/>
      <c r="L143" s="24">
        <f>SUM(L144:L145)</f>
        <v>172</v>
      </c>
      <c r="M143" s="16"/>
    </row>
    <row r="144" spans="1:13" ht="12" customHeight="1">
      <c r="A144" s="16"/>
      <c r="C144" s="20" t="s">
        <v>94</v>
      </c>
      <c r="D144" s="15">
        <v>22</v>
      </c>
      <c r="E144" s="15">
        <v>24</v>
      </c>
      <c r="F144" s="74">
        <f>SUM(D144:E144)</f>
        <v>46</v>
      </c>
      <c r="G144" s="15"/>
      <c r="H144" s="76">
        <v>52</v>
      </c>
      <c r="I144" s="76">
        <v>30</v>
      </c>
      <c r="J144" s="74">
        <f>SUM(H144:I144)</f>
        <v>82</v>
      </c>
      <c r="K144" s="15"/>
      <c r="L144" s="15">
        <f t="shared" si="11"/>
        <v>128</v>
      </c>
      <c r="M144" s="16"/>
    </row>
    <row r="145" spans="1:13" ht="12" customHeight="1">
      <c r="A145" s="16"/>
      <c r="B145" s="18"/>
      <c r="C145" s="71" t="s">
        <v>95</v>
      </c>
      <c r="D145" s="15">
        <v>9</v>
      </c>
      <c r="E145" s="15">
        <v>3</v>
      </c>
      <c r="F145" s="74">
        <f>SUM(D145:E145)</f>
        <v>12</v>
      </c>
      <c r="G145" s="15"/>
      <c r="H145" s="76">
        <v>22</v>
      </c>
      <c r="I145" s="76">
        <v>10</v>
      </c>
      <c r="J145" s="74">
        <f>SUM(H145:I145)</f>
        <v>32</v>
      </c>
      <c r="K145" s="15"/>
      <c r="L145" s="15">
        <f t="shared" si="11"/>
        <v>44</v>
      </c>
      <c r="M145" s="16"/>
    </row>
    <row r="146" spans="1:13" ht="12" customHeight="1" hidden="1">
      <c r="A146" s="16"/>
      <c r="B146" s="18"/>
      <c r="C146" s="55" t="s">
        <v>187</v>
      </c>
      <c r="D146" s="15">
        <f>SUM(D106,D107,D108,D110,D113,D116,D119,D122,D125,D128,D131,D134:D135,D138,D141,D144)</f>
        <v>366</v>
      </c>
      <c r="E146" s="15">
        <f>SUM(E106,E107,E108,E110,E113,E116,E119,E122,E125,E128,E131,E134:E135,E138,E141,E144)</f>
        <v>435</v>
      </c>
      <c r="F146" s="15">
        <f>SUM(F106,F107,F108,F110,F113,F116,F119,F122,F125,F128,F131,F134:F135,F138,F141,F144)</f>
        <v>801</v>
      </c>
      <c r="G146" s="15"/>
      <c r="H146" s="15">
        <f>SUM(H106,H107,H108,H110,H113,H116,H119,H122,H125,H128,H131,H134:H135,H138,H141,H144)</f>
        <v>519</v>
      </c>
      <c r="I146" s="15">
        <f>SUM(I106,I107,I108,I110,I113,I116,I119,I122,I125,I128,I131,I134:I135,I138,I141,I144)</f>
        <v>506</v>
      </c>
      <c r="J146" s="15">
        <f>SUM(J106,J107,J108,J110,J113,J116,J119,J122,J125,J128,J131,J134:J135,J138,J141,J144)</f>
        <v>1025</v>
      </c>
      <c r="K146" s="15"/>
      <c r="L146" s="15">
        <f>SUM(L106,L107,L108,L110,L113,L116,L119,L122,L125,L128,L131,L134:L135,L138,L141,L144)</f>
        <v>1826</v>
      </c>
      <c r="M146" s="16"/>
    </row>
    <row r="147" spans="1:13" ht="12" customHeight="1" hidden="1">
      <c r="A147" s="16"/>
      <c r="B147" s="18"/>
      <c r="C147" s="55" t="s">
        <v>188</v>
      </c>
      <c r="D147" s="15">
        <f>SUM(D111,D114,D117,D120,D123,D126,D129,D132,D136,D139,D142,D145)</f>
        <v>120</v>
      </c>
      <c r="E147" s="15">
        <f>SUM(E111,E114,E117,E120,E123,E126,E129,E132,E136,E139,E142,E145)</f>
        <v>96</v>
      </c>
      <c r="F147" s="15">
        <f>SUM(F111,F114,F117,F120,F123,F126,F129,F132,F136,F139,F142,F145)</f>
        <v>216</v>
      </c>
      <c r="G147" s="15"/>
      <c r="H147" s="15">
        <f>SUM(H111,H114,H117,H120,H123,H126,H129,H132,H136,H139,H142,H145)</f>
        <v>194</v>
      </c>
      <c r="I147" s="15">
        <f>SUM(I111,I114,I117,I120,I123,I126,I129,I132,I136,I139,I142,I145)</f>
        <v>211</v>
      </c>
      <c r="J147" s="15">
        <f>SUM(J111,J114,J117,J120,J123,J126,J129,J132,J136,J139,J142,J145)</f>
        <v>405</v>
      </c>
      <c r="K147" s="15"/>
      <c r="L147" s="15">
        <f>SUM(L111,L114,L117,L120,L123,L126,L129,L132,L136,L139,L142,L145)</f>
        <v>621</v>
      </c>
      <c r="M147" s="16"/>
    </row>
    <row r="148" spans="1:13" ht="12" customHeight="1" hidden="1">
      <c r="A148" s="16"/>
      <c r="B148" s="18"/>
      <c r="C148" s="55" t="s">
        <v>189</v>
      </c>
      <c r="D148" s="15">
        <f>SUM(D146:D147)</f>
        <v>486</v>
      </c>
      <c r="E148" s="15">
        <f>SUM(E146:E147)</f>
        <v>531</v>
      </c>
      <c r="F148" s="15">
        <f>SUM(F146:F147)</f>
        <v>1017</v>
      </c>
      <c r="G148" s="15"/>
      <c r="H148" s="15">
        <f>SUM(H146:H147)</f>
        <v>713</v>
      </c>
      <c r="I148" s="15">
        <f>SUM(I146:I147)</f>
        <v>717</v>
      </c>
      <c r="J148" s="15">
        <f>SUM(J146:J147)</f>
        <v>1430</v>
      </c>
      <c r="K148" s="15"/>
      <c r="L148" s="15">
        <f>SUM(L146:L147)</f>
        <v>2447</v>
      </c>
      <c r="M148" s="16"/>
    </row>
    <row r="149" spans="1:13" ht="12" customHeight="1">
      <c r="A149" s="72"/>
      <c r="B149" s="12"/>
      <c r="C149" s="73"/>
      <c r="D149" s="15"/>
      <c r="E149" s="15"/>
      <c r="F149" s="15"/>
      <c r="G149" s="15"/>
      <c r="H149" s="15"/>
      <c r="I149" s="15"/>
      <c r="J149" s="15"/>
      <c r="K149" s="15"/>
      <c r="L149" s="15"/>
      <c r="M149" s="16"/>
    </row>
    <row r="150" spans="1:13" s="13" customFormat="1" ht="13.5" customHeight="1">
      <c r="A150" s="18"/>
      <c r="B150" s="18"/>
      <c r="C150" s="4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s="13" customFormat="1" ht="12" customHeight="1" hidden="1">
      <c r="A151" s="18"/>
      <c r="B151" s="18"/>
      <c r="C151" s="4"/>
      <c r="D151" s="18">
        <f>SUM(D12,D15,D18,D21,D24,D27,D30:D31,D39,D40,D42,D45,D46,D49:D51,D56,D59,D62,D69,D71,D74,D77:D79,D81,D83:D86,D89:D90,D93,D96,D99)</f>
        <v>1332</v>
      </c>
      <c r="E151" s="18">
        <f aca="true" t="shared" si="12" ref="E151:L151">SUM(E12,E15,E18,E21,E24,E27,E30:E31,E39,E40,E42,E45,E46,E49:E51,E56,E59,E62,E69,E71,E74,E77:E79,E81,E83:E86,E89:E90,E93,E96,E99)</f>
        <v>1093</v>
      </c>
      <c r="F151" s="18">
        <f t="shared" si="12"/>
        <v>2425</v>
      </c>
      <c r="G151" s="18"/>
      <c r="H151" s="18">
        <f t="shared" si="12"/>
        <v>1671</v>
      </c>
      <c r="I151" s="18">
        <f t="shared" si="12"/>
        <v>1395</v>
      </c>
      <c r="J151" s="18">
        <f t="shared" si="12"/>
        <v>3066</v>
      </c>
      <c r="K151" s="18"/>
      <c r="L151" s="18">
        <f t="shared" si="12"/>
        <v>5491</v>
      </c>
      <c r="M151" s="18"/>
    </row>
    <row r="152" spans="1:13" s="13" customFormat="1" ht="12" customHeight="1" hidden="1">
      <c r="A152" s="18"/>
      <c r="B152" s="18"/>
      <c r="C152" s="4"/>
      <c r="D152" s="18">
        <f>SUM(D106,D107,D108,D110,D113,D116,D119,D122,D125,D128,D131,D134:D135,D138,D141,D144)</f>
        <v>366</v>
      </c>
      <c r="E152" s="18">
        <f aca="true" t="shared" si="13" ref="E152:L152">SUM(E106,E107,E108,E110,E113,E116,E119,E122,E125,E128,E131,E134:E135,E138,E141,E144)</f>
        <v>435</v>
      </c>
      <c r="F152" s="18">
        <f t="shared" si="13"/>
        <v>801</v>
      </c>
      <c r="G152" s="18"/>
      <c r="H152" s="18">
        <f t="shared" si="13"/>
        <v>519</v>
      </c>
      <c r="I152" s="18">
        <f t="shared" si="13"/>
        <v>506</v>
      </c>
      <c r="J152" s="18">
        <f t="shared" si="13"/>
        <v>1025</v>
      </c>
      <c r="K152" s="18"/>
      <c r="L152" s="18">
        <f t="shared" si="13"/>
        <v>1826</v>
      </c>
      <c r="M152" s="18"/>
    </row>
    <row r="153" spans="1:13" s="13" customFormat="1" ht="12" customHeight="1">
      <c r="A153" s="18" t="s">
        <v>131</v>
      </c>
      <c r="B153" s="18"/>
      <c r="C153" s="4"/>
      <c r="D153" s="18">
        <f>SUM(D33,D64,D101,D146)</f>
        <v>1698</v>
      </c>
      <c r="E153" s="18">
        <f>SUM(E33,E64,E101,E146)</f>
        <v>1528</v>
      </c>
      <c r="F153" s="18">
        <f>SUM(F33,F64,F101,F146)</f>
        <v>3226</v>
      </c>
      <c r="G153" s="18"/>
      <c r="H153" s="18">
        <f>SUM(H33,H64,H101,H146)</f>
        <v>2190</v>
      </c>
      <c r="I153" s="18">
        <f>SUM(I33,I64,I101,I146)</f>
        <v>1901</v>
      </c>
      <c r="J153" s="18">
        <f>SUM(J33,J64,J101,J146)</f>
        <v>4091</v>
      </c>
      <c r="K153" s="18"/>
      <c r="L153" s="18">
        <f>SUM(L33,L64,L101,L146)</f>
        <v>7317</v>
      </c>
      <c r="M153" s="18"/>
    </row>
    <row r="154" spans="1:13" s="13" customFormat="1" ht="12" customHeight="1">
      <c r="A154" s="18"/>
      <c r="B154" s="18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2:13" s="13" customFormat="1" ht="12" customHeight="1" hidden="1">
      <c r="B155" s="18"/>
      <c r="C155" s="4"/>
      <c r="D155" s="4">
        <f>SUM(D13,D16,D19,D22,D25,D28,D32,D38,,D43,D47,D52:D54,D57,D60,D63,D72,D75,D80,D87,D91,D94,D97,D100,D111,D114)</f>
        <v>509</v>
      </c>
      <c r="E155" s="4">
        <f aca="true" t="shared" si="14" ref="E155:L155">SUM(E13,E16,E19,E22,E25,E28,E32,E38,,E43,E47,E52:E54,E57,E60,E63,E72,E75,E80,E87,E91,E94,E97,E100,E111,E114)</f>
        <v>351</v>
      </c>
      <c r="F155" s="4">
        <f t="shared" si="14"/>
        <v>860</v>
      </c>
      <c r="G155" s="4"/>
      <c r="H155" s="4">
        <f t="shared" si="14"/>
        <v>1256</v>
      </c>
      <c r="I155" s="4">
        <f t="shared" si="14"/>
        <v>979</v>
      </c>
      <c r="J155" s="4">
        <f t="shared" si="14"/>
        <v>2235</v>
      </c>
      <c r="K155" s="4"/>
      <c r="L155" s="4">
        <f t="shared" si="14"/>
        <v>3095</v>
      </c>
      <c r="M155" s="18"/>
    </row>
    <row r="156" spans="1:13" s="13" customFormat="1" ht="12" customHeight="1" hidden="1">
      <c r="A156" s="18"/>
      <c r="B156" s="18"/>
      <c r="C156" s="4"/>
      <c r="D156" s="4">
        <f>SUM(D117,D120,D123,D126,D129,D132,D136,D139,D142,D145)</f>
        <v>87</v>
      </c>
      <c r="E156" s="4">
        <f aca="true" t="shared" si="15" ref="E156:L156">SUM(E117,E120,E123,E126,E129,E132,E136,E139,E142,E145)</f>
        <v>83</v>
      </c>
      <c r="F156" s="4">
        <f t="shared" si="15"/>
        <v>170</v>
      </c>
      <c r="G156" s="4"/>
      <c r="H156" s="4">
        <f t="shared" si="15"/>
        <v>160</v>
      </c>
      <c r="I156" s="4">
        <f t="shared" si="15"/>
        <v>186</v>
      </c>
      <c r="J156" s="4">
        <f t="shared" si="15"/>
        <v>346</v>
      </c>
      <c r="K156" s="4"/>
      <c r="L156" s="4">
        <f t="shared" si="15"/>
        <v>516</v>
      </c>
      <c r="M156" s="18"/>
    </row>
    <row r="157" spans="1:13" s="13" customFormat="1" ht="12" customHeight="1">
      <c r="A157" s="18" t="s">
        <v>132</v>
      </c>
      <c r="B157" s="18"/>
      <c r="C157" s="4"/>
      <c r="D157" s="4">
        <f>SUM(D34,D65,D102,D147)</f>
        <v>596</v>
      </c>
      <c r="E157" s="4">
        <f aca="true" t="shared" si="16" ref="E157:L157">SUM(E34,E65,E102,E147)</f>
        <v>434</v>
      </c>
      <c r="F157" s="4">
        <f t="shared" si="16"/>
        <v>1030</v>
      </c>
      <c r="G157" s="4"/>
      <c r="H157" s="4">
        <f t="shared" si="16"/>
        <v>1416</v>
      </c>
      <c r="I157" s="4">
        <f t="shared" si="16"/>
        <v>1165</v>
      </c>
      <c r="J157" s="4">
        <f t="shared" si="16"/>
        <v>2581</v>
      </c>
      <c r="K157" s="4"/>
      <c r="L157" s="4">
        <f t="shared" si="16"/>
        <v>3611</v>
      </c>
      <c r="M157" s="18"/>
    </row>
    <row r="158" spans="1:13" ht="12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ht="9" customHeight="1"/>
    <row r="160" spans="1:12" ht="12.75">
      <c r="A160" s="22" t="s">
        <v>6</v>
      </c>
      <c r="B160" s="22"/>
      <c r="C160" s="22"/>
      <c r="D160" s="22">
        <f>SUM(D153,D157)</f>
        <v>2294</v>
      </c>
      <c r="E160" s="22">
        <f>SUM(E153,E157)</f>
        <v>1962</v>
      </c>
      <c r="F160" s="22">
        <f>SUM(F153,F157)</f>
        <v>4256</v>
      </c>
      <c r="G160" s="22"/>
      <c r="H160" s="22">
        <f>SUM(H153,H157)</f>
        <v>3606</v>
      </c>
      <c r="I160" s="22">
        <f>SUM(I153,I157)</f>
        <v>3066</v>
      </c>
      <c r="J160" s="22">
        <f>SUM(J153,J157)</f>
        <v>6672</v>
      </c>
      <c r="K160" s="22"/>
      <c r="L160" s="22">
        <f>SUM(L153,L157)</f>
        <v>10928</v>
      </c>
    </row>
    <row r="161" spans="1:13" ht="9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3" spans="1:11" ht="12.75">
      <c r="A163" s="19" t="s">
        <v>7</v>
      </c>
      <c r="G163" s="18"/>
      <c r="K163" s="18"/>
    </row>
    <row r="164" ht="12.75">
      <c r="C164" s="67"/>
    </row>
    <row r="168" ht="12.75">
      <c r="C168" s="67"/>
    </row>
  </sheetData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scale="71" r:id="rId1"/>
  <rowBreaks count="2" manualBreakCount="2">
    <brk id="66" max="255" man="1"/>
    <brk id="100" max="255" man="1"/>
  </rowBreaks>
  <ignoredErrors>
    <ignoredError sqref="J65:J145 F65:F75 F47:F50 L14:L45 F14:F45 J14:J45 F77:F128 F52:F63 J47:J63 L47:L63 L65:L150 L153:L154 L157:L257" formula="1"/>
    <ignoredError sqref="D76 E76 G76:I76" formulaRange="1"/>
    <ignoredError sqref="F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95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1.7109375" style="4" customWidth="1"/>
    <col min="2" max="2" width="67.421875" style="4" customWidth="1"/>
    <col min="3" max="5" width="8.00390625" style="4" customWidth="1"/>
    <col min="6" max="6" width="1.8515625" style="4" customWidth="1"/>
    <col min="7" max="9" width="8.00390625" style="4" customWidth="1"/>
    <col min="10" max="10" width="1.57421875" style="4" customWidth="1"/>
    <col min="11" max="11" width="8.00390625" style="4" customWidth="1"/>
    <col min="12" max="12" width="1.28515625" style="4" customWidth="1"/>
    <col min="13" max="16384" width="11.421875" style="4" customWidth="1"/>
  </cols>
  <sheetData>
    <row r="1" spans="1:12" ht="12.75" customHeight="1">
      <c r="A1" s="1" t="s">
        <v>204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 customHeight="1">
      <c r="A2" s="1" t="s">
        <v>206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" customHeight="1">
      <c r="A3" s="5" t="s">
        <v>192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2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3:12" ht="10.5" customHeight="1">
      <c r="C6" s="8" t="s">
        <v>0</v>
      </c>
      <c r="D6" s="8"/>
      <c r="E6" s="8"/>
      <c r="F6" s="9"/>
      <c r="G6" s="8" t="s">
        <v>1</v>
      </c>
      <c r="H6" s="8"/>
      <c r="I6" s="8"/>
      <c r="J6" s="2"/>
      <c r="K6" s="8" t="s">
        <v>2</v>
      </c>
      <c r="L6" s="2"/>
    </row>
    <row r="7" spans="1:12" ht="10.5" customHeight="1">
      <c r="A7" s="19" t="s">
        <v>201</v>
      </c>
      <c r="C7" s="10" t="s">
        <v>3</v>
      </c>
      <c r="D7" s="10" t="s">
        <v>4</v>
      </c>
      <c r="E7" s="10" t="s">
        <v>5</v>
      </c>
      <c r="F7" s="8"/>
      <c r="G7" s="10" t="s">
        <v>3</v>
      </c>
      <c r="H7" s="10" t="s">
        <v>4</v>
      </c>
      <c r="I7" s="10" t="s">
        <v>5</v>
      </c>
      <c r="J7" s="11"/>
      <c r="K7" s="8" t="s">
        <v>5</v>
      </c>
      <c r="L7" s="2"/>
    </row>
    <row r="8" spans="1:12" ht="9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2" customHeight="1"/>
    <row r="10" spans="1:11" s="22" customFormat="1" ht="12" customHeight="1">
      <c r="A10" s="22" t="s">
        <v>98</v>
      </c>
      <c r="C10" s="22">
        <f>SUM(C11:C13)</f>
        <v>46</v>
      </c>
      <c r="D10" s="22">
        <f>SUM(D11:D13)</f>
        <v>22</v>
      </c>
      <c r="E10" s="22">
        <f>SUM(E11:E13)</f>
        <v>68</v>
      </c>
      <c r="G10" s="22">
        <f>SUM(G11:G13)</f>
        <v>32</v>
      </c>
      <c r="H10" s="22">
        <f>SUM(H11:H13)</f>
        <v>17</v>
      </c>
      <c r="I10" s="22">
        <f>SUM(I11:I13)</f>
        <v>49</v>
      </c>
      <c r="K10" s="22">
        <f>SUM(E10,I10)</f>
        <v>117</v>
      </c>
    </row>
    <row r="11" spans="2:11" ht="12" customHeight="1">
      <c r="B11" s="60" t="s">
        <v>99</v>
      </c>
      <c r="C11" s="15">
        <v>7</v>
      </c>
      <c r="D11" s="15">
        <v>3</v>
      </c>
      <c r="E11" s="15">
        <f>SUM(C11:D11)</f>
        <v>10</v>
      </c>
      <c r="F11" s="15"/>
      <c r="G11" s="14">
        <v>3</v>
      </c>
      <c r="H11" s="14">
        <v>0</v>
      </c>
      <c r="I11" s="15">
        <f>SUM(G11:H11)</f>
        <v>3</v>
      </c>
      <c r="J11" s="15"/>
      <c r="K11" s="4">
        <f>SUM(E11,I11)</f>
        <v>13</v>
      </c>
    </row>
    <row r="12" spans="1:12" ht="12" customHeight="1">
      <c r="A12" s="16"/>
      <c r="B12" s="60" t="s">
        <v>100</v>
      </c>
      <c r="C12" s="15">
        <v>39</v>
      </c>
      <c r="D12" s="15">
        <v>17</v>
      </c>
      <c r="E12" s="15">
        <f>SUM(C12:D12)</f>
        <v>56</v>
      </c>
      <c r="F12" s="15"/>
      <c r="G12" s="14">
        <v>27</v>
      </c>
      <c r="H12" s="14">
        <v>13</v>
      </c>
      <c r="I12" s="15">
        <f>SUM(G12:H12)</f>
        <v>40</v>
      </c>
      <c r="J12" s="15"/>
      <c r="K12" s="4">
        <f>SUM(E12,I12)</f>
        <v>96</v>
      </c>
      <c r="L12" s="16"/>
    </row>
    <row r="13" spans="2:12" ht="12" customHeight="1">
      <c r="B13" s="60" t="s">
        <v>101</v>
      </c>
      <c r="C13" s="15">
        <v>0</v>
      </c>
      <c r="D13" s="15">
        <v>2</v>
      </c>
      <c r="E13" s="15">
        <f>SUM(C13:D13)</f>
        <v>2</v>
      </c>
      <c r="F13" s="15"/>
      <c r="G13" s="14">
        <v>2</v>
      </c>
      <c r="H13" s="14">
        <v>4</v>
      </c>
      <c r="I13" s="15">
        <f>SUM(G13:H13)</f>
        <v>6</v>
      </c>
      <c r="J13" s="15"/>
      <c r="K13" s="4">
        <f>SUM(E13,I13)</f>
        <v>8</v>
      </c>
      <c r="L13" s="16"/>
    </row>
    <row r="14" spans="2:12" ht="12" customHeight="1">
      <c r="B14" s="16"/>
      <c r="L14" s="16"/>
    </row>
    <row r="15" spans="1:12" s="22" customFormat="1" ht="12" customHeight="1">
      <c r="A15" s="22" t="s">
        <v>102</v>
      </c>
      <c r="B15" s="23"/>
      <c r="C15" s="22">
        <f>SUM(C16)</f>
        <v>1</v>
      </c>
      <c r="D15" s="22">
        <f>SUM(D16)</f>
        <v>5</v>
      </c>
      <c r="E15" s="22">
        <f>SUM(E16)</f>
        <v>6</v>
      </c>
      <c r="G15" s="22">
        <f>SUM(G16)</f>
        <v>0</v>
      </c>
      <c r="H15" s="22">
        <f>SUM(H16)</f>
        <v>0</v>
      </c>
      <c r="I15" s="22">
        <f>SUM(I16)</f>
        <v>0</v>
      </c>
      <c r="K15" s="22">
        <f>SUM(K16)</f>
        <v>6</v>
      </c>
      <c r="L15" s="23"/>
    </row>
    <row r="16" spans="2:12" ht="12" customHeight="1">
      <c r="B16" s="29" t="s">
        <v>103</v>
      </c>
      <c r="C16" s="14">
        <v>1</v>
      </c>
      <c r="D16" s="14">
        <v>5</v>
      </c>
      <c r="E16" s="15">
        <f>SUM(C16:D16)</f>
        <v>6</v>
      </c>
      <c r="F16" s="80"/>
      <c r="G16" s="14">
        <v>0</v>
      </c>
      <c r="H16" s="14">
        <v>0</v>
      </c>
      <c r="I16" s="15">
        <f>SUM(G16:H16)</f>
        <v>0</v>
      </c>
      <c r="J16" s="15"/>
      <c r="K16" s="4">
        <f>SUM(E16,I16)</f>
        <v>6</v>
      </c>
      <c r="L16" s="16"/>
    </row>
    <row r="17" spans="2:12" ht="12" customHeight="1">
      <c r="B17" s="29"/>
      <c r="C17" s="15"/>
      <c r="D17" s="15"/>
      <c r="E17" s="15"/>
      <c r="F17" s="15"/>
      <c r="G17" s="15"/>
      <c r="H17" s="15"/>
      <c r="I17" s="15"/>
      <c r="J17" s="15"/>
      <c r="K17" s="30"/>
      <c r="L17" s="16"/>
    </row>
    <row r="18" spans="1:12" s="22" customFormat="1" ht="12" customHeight="1">
      <c r="A18" s="22" t="s">
        <v>104</v>
      </c>
      <c r="C18" s="22">
        <f>SUM(C19:C23)</f>
        <v>87</v>
      </c>
      <c r="D18" s="22">
        <f>SUM(D19:D23)</f>
        <v>100</v>
      </c>
      <c r="E18" s="22">
        <f>SUM(E19:E23)</f>
        <v>187</v>
      </c>
      <c r="G18" s="22">
        <f>SUM(G19:G23)</f>
        <v>103</v>
      </c>
      <c r="H18" s="22">
        <f>SUM(H19:H23)</f>
        <v>144</v>
      </c>
      <c r="I18" s="22">
        <f>SUM(I19:I23)</f>
        <v>247</v>
      </c>
      <c r="K18" s="22">
        <f aca="true" t="shared" si="0" ref="K18:K23">SUM(E18,I18)</f>
        <v>434</v>
      </c>
      <c r="L18" s="23"/>
    </row>
    <row r="19" spans="2:12" ht="12" customHeight="1">
      <c r="B19" s="14" t="s">
        <v>105</v>
      </c>
      <c r="C19" s="14">
        <v>20</v>
      </c>
      <c r="D19" s="14">
        <v>17</v>
      </c>
      <c r="E19" s="15">
        <f>SUM(C19:D19)</f>
        <v>37</v>
      </c>
      <c r="F19" s="80"/>
      <c r="G19" s="14">
        <v>8</v>
      </c>
      <c r="H19" s="14">
        <v>10</v>
      </c>
      <c r="I19" s="15">
        <f>SUM(G19:H19)</f>
        <v>18</v>
      </c>
      <c r="J19" s="15"/>
      <c r="K19" s="15">
        <f t="shared" si="0"/>
        <v>55</v>
      </c>
      <c r="L19" s="16"/>
    </row>
    <row r="20" spans="1:12" ht="12" customHeight="1">
      <c r="A20" s="16"/>
      <c r="B20" s="14" t="s">
        <v>106</v>
      </c>
      <c r="C20" s="14">
        <v>2</v>
      </c>
      <c r="D20" s="14">
        <v>20</v>
      </c>
      <c r="E20" s="15">
        <f>SUM(C20:D20)</f>
        <v>22</v>
      </c>
      <c r="F20" s="80"/>
      <c r="G20" s="14">
        <v>6</v>
      </c>
      <c r="H20" s="14">
        <v>14</v>
      </c>
      <c r="I20" s="15">
        <f>SUM(G20:H20)</f>
        <v>20</v>
      </c>
      <c r="J20" s="15"/>
      <c r="K20" s="4">
        <f t="shared" si="0"/>
        <v>42</v>
      </c>
      <c r="L20" s="16"/>
    </row>
    <row r="21" spans="1:12" ht="12" customHeight="1">
      <c r="A21" s="16"/>
      <c r="B21" s="14" t="s">
        <v>107</v>
      </c>
      <c r="C21" s="92">
        <v>51</v>
      </c>
      <c r="D21" s="92">
        <v>49</v>
      </c>
      <c r="E21" s="76">
        <f>SUM(C21:D21)</f>
        <v>100</v>
      </c>
      <c r="F21" s="90"/>
      <c r="G21" s="92">
        <v>83</v>
      </c>
      <c r="H21" s="92">
        <v>109</v>
      </c>
      <c r="I21" s="15">
        <f>SUM(G21:H21)</f>
        <v>192</v>
      </c>
      <c r="J21" s="15"/>
      <c r="K21" s="4">
        <f t="shared" si="0"/>
        <v>292</v>
      </c>
      <c r="L21" s="16"/>
    </row>
    <row r="22" spans="1:12" ht="12" customHeight="1">
      <c r="A22" s="16"/>
      <c r="B22" s="14" t="s">
        <v>193</v>
      </c>
      <c r="C22" s="14">
        <v>0</v>
      </c>
      <c r="D22" s="14">
        <v>0</v>
      </c>
      <c r="E22" s="15">
        <f>SUM(C22:D22)</f>
        <v>0</v>
      </c>
      <c r="F22" s="80"/>
      <c r="G22" s="14">
        <v>1</v>
      </c>
      <c r="H22" s="14">
        <v>0</v>
      </c>
      <c r="I22" s="15">
        <f>SUM(G22:H22)</f>
        <v>1</v>
      </c>
      <c r="J22" s="15"/>
      <c r="K22" s="4">
        <f t="shared" si="0"/>
        <v>1</v>
      </c>
      <c r="L22" s="16"/>
    </row>
    <row r="23" spans="1:12" ht="12" customHeight="1">
      <c r="A23" s="16"/>
      <c r="B23" s="14" t="s">
        <v>108</v>
      </c>
      <c r="C23" s="14">
        <v>14</v>
      </c>
      <c r="D23" s="14">
        <v>14</v>
      </c>
      <c r="E23" s="15">
        <f>SUM(C23:D23)</f>
        <v>28</v>
      </c>
      <c r="F23" s="80"/>
      <c r="G23" s="14">
        <v>5</v>
      </c>
      <c r="H23" s="14">
        <v>11</v>
      </c>
      <c r="I23" s="15">
        <f>SUM(G23:H23)</f>
        <v>16</v>
      </c>
      <c r="J23" s="15"/>
      <c r="K23" s="15">
        <f t="shared" si="0"/>
        <v>44</v>
      </c>
      <c r="L23" s="30"/>
    </row>
    <row r="24" spans="1:12" ht="12" customHeight="1">
      <c r="A24" s="16"/>
      <c r="B24" s="16"/>
      <c r="C24" s="33"/>
      <c r="D24" s="33"/>
      <c r="E24" s="33"/>
      <c r="F24" s="33"/>
      <c r="G24" s="33"/>
      <c r="H24" s="33"/>
      <c r="L24" s="16"/>
    </row>
    <row r="25" spans="1:12" s="22" customFormat="1" ht="12" customHeight="1">
      <c r="A25" s="22" t="s">
        <v>109</v>
      </c>
      <c r="C25" s="22">
        <f>SUM(C26:C26)</f>
        <v>179</v>
      </c>
      <c r="D25" s="22">
        <f>SUM(D26:D26)</f>
        <v>222</v>
      </c>
      <c r="E25" s="22">
        <f>SUM(E26:E26)</f>
        <v>401</v>
      </c>
      <c r="G25" s="22">
        <f>SUM(G26:G26)</f>
        <v>135</v>
      </c>
      <c r="H25" s="22">
        <f>SUM(H26:H26)</f>
        <v>166</v>
      </c>
      <c r="I25" s="22">
        <f>SUM(I26:I26)</f>
        <v>301</v>
      </c>
      <c r="K25" s="22">
        <f>SUM(E25,I25)</f>
        <v>702</v>
      </c>
      <c r="L25" s="23"/>
    </row>
    <row r="26" spans="2:12" ht="12" customHeight="1">
      <c r="B26" s="93" t="s">
        <v>164</v>
      </c>
      <c r="C26" s="15">
        <v>179</v>
      </c>
      <c r="D26" s="15">
        <v>222</v>
      </c>
      <c r="E26" s="15">
        <f>SUM(C26:D26)</f>
        <v>401</v>
      </c>
      <c r="F26" s="80"/>
      <c r="G26" s="80">
        <v>135</v>
      </c>
      <c r="H26" s="80">
        <v>166</v>
      </c>
      <c r="I26" s="15">
        <f>SUM(G26:H26)</f>
        <v>301</v>
      </c>
      <c r="J26" s="15"/>
      <c r="K26" s="4">
        <f>SUM(E26,I26)</f>
        <v>702</v>
      </c>
      <c r="L26" s="16"/>
    </row>
    <row r="27" spans="1:12" ht="12" customHeight="1">
      <c r="A27" s="16"/>
      <c r="B27" s="16"/>
      <c r="L27" s="16"/>
    </row>
    <row r="28" spans="1:12" s="22" customFormat="1" ht="12" customHeight="1">
      <c r="A28" s="23" t="s">
        <v>171</v>
      </c>
      <c r="B28" s="23"/>
      <c r="C28" s="22">
        <f>SUM(C29)</f>
        <v>59</v>
      </c>
      <c r="D28" s="22">
        <f>SUM(D29)</f>
        <v>44</v>
      </c>
      <c r="E28" s="22">
        <f>SUM(E29)</f>
        <v>103</v>
      </c>
      <c r="G28" s="22">
        <f>SUM(G29)</f>
        <v>6</v>
      </c>
      <c r="H28" s="22">
        <f>SUM(H29)</f>
        <v>1</v>
      </c>
      <c r="I28" s="22">
        <f>SUM(I29)</f>
        <v>7</v>
      </c>
      <c r="K28" s="22">
        <f>SUM(K29)</f>
        <v>110</v>
      </c>
      <c r="L28" s="23"/>
    </row>
    <row r="29" spans="1:12" ht="12" customHeight="1">
      <c r="A29" s="16"/>
      <c r="B29" s="93" t="s">
        <v>170</v>
      </c>
      <c r="C29" s="4">
        <v>59</v>
      </c>
      <c r="D29" s="4">
        <v>44</v>
      </c>
      <c r="E29" s="15">
        <f>SUM(C29:D29)</f>
        <v>103</v>
      </c>
      <c r="G29" s="4">
        <v>6</v>
      </c>
      <c r="H29" s="4">
        <v>1</v>
      </c>
      <c r="I29" s="15">
        <f>SUM(G29:H29)</f>
        <v>7</v>
      </c>
      <c r="K29" s="4">
        <f>SUM(E29,I29)</f>
        <v>110</v>
      </c>
      <c r="L29" s="16"/>
    </row>
    <row r="30" spans="1:12" ht="12" customHeight="1">
      <c r="A30" s="16"/>
      <c r="B30" s="16"/>
      <c r="L30" s="16"/>
    </row>
    <row r="31" spans="1:12" s="22" customFormat="1" ht="12" customHeight="1">
      <c r="A31" s="23" t="s">
        <v>138</v>
      </c>
      <c r="B31" s="23"/>
      <c r="C31" s="83">
        <f>SUM(C32)</f>
        <v>0</v>
      </c>
      <c r="D31" s="83">
        <f>SUM(D32)</f>
        <v>10</v>
      </c>
      <c r="E31" s="83">
        <f>SUM(E32)</f>
        <v>10</v>
      </c>
      <c r="F31" s="83"/>
      <c r="G31" s="83">
        <f>SUM(G32)</f>
        <v>0</v>
      </c>
      <c r="H31" s="83">
        <f>SUM(H32)</f>
        <v>0</v>
      </c>
      <c r="I31" s="83">
        <f>SUM(I32)</f>
        <v>0</v>
      </c>
      <c r="K31" s="83">
        <f>SUM(K32)</f>
        <v>10</v>
      </c>
      <c r="L31" s="23"/>
    </row>
    <row r="32" spans="1:12" ht="12" customHeight="1">
      <c r="A32" s="16"/>
      <c r="B32" s="16" t="s">
        <v>139</v>
      </c>
      <c r="C32" s="15">
        <v>0</v>
      </c>
      <c r="D32" s="15">
        <v>10</v>
      </c>
      <c r="E32" s="15">
        <f>SUM(C32:D32)</f>
        <v>10</v>
      </c>
      <c r="F32" s="80"/>
      <c r="G32" s="80">
        <v>0</v>
      </c>
      <c r="H32" s="80">
        <v>0</v>
      </c>
      <c r="I32" s="15">
        <f>SUM(G32:H32)</f>
        <v>0</v>
      </c>
      <c r="K32" s="4">
        <f>SUM(E32,I32)</f>
        <v>10</v>
      </c>
      <c r="L32" s="16"/>
    </row>
    <row r="33" spans="1:12" ht="12" customHeight="1">
      <c r="A33" s="16"/>
      <c r="B33" s="16"/>
      <c r="C33" s="33"/>
      <c r="D33" s="33"/>
      <c r="E33" s="33"/>
      <c r="F33" s="33"/>
      <c r="G33" s="33"/>
      <c r="H33" s="33"/>
      <c r="I33" s="33"/>
      <c r="L33" s="16"/>
    </row>
    <row r="34" spans="1:12" s="22" customFormat="1" ht="12" customHeight="1">
      <c r="A34" s="23" t="s">
        <v>148</v>
      </c>
      <c r="B34" s="23"/>
      <c r="C34" s="83">
        <f>SUM(C35:C35)</f>
        <v>6</v>
      </c>
      <c r="D34" s="83">
        <f>SUM(D35:D35)</f>
        <v>0</v>
      </c>
      <c r="E34" s="83">
        <f>SUM(E35:E35)</f>
        <v>6</v>
      </c>
      <c r="F34" s="83"/>
      <c r="G34" s="83">
        <f>SUM(G35:G35)</f>
        <v>10</v>
      </c>
      <c r="H34" s="83">
        <f>SUM(H35:H35)</f>
        <v>0</v>
      </c>
      <c r="I34" s="83">
        <f>SUM(I35:I35)</f>
        <v>10</v>
      </c>
      <c r="K34" s="83">
        <f>SUM(K35:K35)</f>
        <v>16</v>
      </c>
      <c r="L34" s="23"/>
    </row>
    <row r="35" spans="1:12" ht="14.25">
      <c r="A35" s="16"/>
      <c r="B35" s="92" t="s">
        <v>197</v>
      </c>
      <c r="C35" s="15">
        <v>6</v>
      </c>
      <c r="D35" s="15">
        <v>0</v>
      </c>
      <c r="E35" s="15">
        <f>SUM(C35:D35)</f>
        <v>6</v>
      </c>
      <c r="F35" s="80"/>
      <c r="G35" s="80">
        <v>10</v>
      </c>
      <c r="H35" s="80">
        <v>0</v>
      </c>
      <c r="I35" s="15">
        <f>SUM(G35:H35)</f>
        <v>10</v>
      </c>
      <c r="J35" s="15"/>
      <c r="K35" s="4">
        <f>SUM(E35,I35)</f>
        <v>16</v>
      </c>
      <c r="L35" s="16"/>
    </row>
    <row r="36" spans="1:12" ht="12" customHeight="1">
      <c r="A36" s="16"/>
      <c r="B36" s="16"/>
      <c r="C36" s="33"/>
      <c r="D36" s="33"/>
      <c r="E36" s="33"/>
      <c r="F36" s="33"/>
      <c r="G36" s="33"/>
      <c r="H36" s="33"/>
      <c r="I36" s="33"/>
      <c r="L36" s="16"/>
    </row>
    <row r="37" spans="1:12" s="22" customFormat="1" ht="12" customHeight="1">
      <c r="A37" s="22" t="s">
        <v>111</v>
      </c>
      <c r="C37" s="22">
        <f>SUM(C38)</f>
        <v>1314</v>
      </c>
      <c r="D37" s="22">
        <f>SUM(D38)</f>
        <v>1164</v>
      </c>
      <c r="E37" s="22">
        <f>SUM(E38)</f>
        <v>2478</v>
      </c>
      <c r="G37" s="22">
        <f>SUM(G38)</f>
        <v>3109</v>
      </c>
      <c r="H37" s="22">
        <f>SUM(H38)</f>
        <v>2267</v>
      </c>
      <c r="I37" s="22">
        <f>SUM(I38)</f>
        <v>5376</v>
      </c>
      <c r="K37" s="22">
        <f>SUM(E37,I37)</f>
        <v>7854</v>
      </c>
      <c r="L37" s="23"/>
    </row>
    <row r="38" spans="1:12" ht="12" customHeight="1">
      <c r="A38" s="16"/>
      <c r="B38" s="93" t="s">
        <v>166</v>
      </c>
      <c r="C38" s="15">
        <v>1314</v>
      </c>
      <c r="D38" s="15">
        <v>1164</v>
      </c>
      <c r="E38" s="15">
        <f>SUM(C38:D38)</f>
        <v>2478</v>
      </c>
      <c r="F38" s="80"/>
      <c r="G38" s="80">
        <v>3109</v>
      </c>
      <c r="H38" s="80">
        <v>2267</v>
      </c>
      <c r="I38" s="15">
        <f>SUM(G38:H38)</f>
        <v>5376</v>
      </c>
      <c r="J38" s="15"/>
      <c r="K38" s="4">
        <f>SUM(E38,I38)</f>
        <v>7854</v>
      </c>
      <c r="L38" s="16"/>
    </row>
    <row r="39" spans="1:12" ht="12" customHeight="1">
      <c r="A39" s="16"/>
      <c r="B39" s="16"/>
      <c r="L39" s="16"/>
    </row>
    <row r="40" spans="1:12" s="22" customFormat="1" ht="12" customHeight="1">
      <c r="A40" s="23" t="s">
        <v>198</v>
      </c>
      <c r="B40" s="23"/>
      <c r="C40" s="22">
        <f>SUM(C41:C43)</f>
        <v>17</v>
      </c>
      <c r="D40" s="22">
        <f>SUM(D41:D43)</f>
        <v>20</v>
      </c>
      <c r="E40" s="22">
        <f>SUM(E41:E43)</f>
        <v>37</v>
      </c>
      <c r="G40" s="22">
        <f>SUM(G41:G43)</f>
        <v>0</v>
      </c>
      <c r="H40" s="22">
        <f>SUM(H41:H43)</f>
        <v>1</v>
      </c>
      <c r="I40" s="22">
        <f>SUM(I41:I43)</f>
        <v>1</v>
      </c>
      <c r="K40" s="22">
        <f>SUM(K41:K43)</f>
        <v>38</v>
      </c>
      <c r="L40" s="23"/>
    </row>
    <row r="41" spans="1:12" ht="12" customHeight="1">
      <c r="A41" s="16"/>
      <c r="B41" s="14" t="s">
        <v>113</v>
      </c>
      <c r="C41" s="14">
        <v>1</v>
      </c>
      <c r="D41" s="14">
        <v>4</v>
      </c>
      <c r="E41" s="15">
        <f>SUM(C41:D41)</f>
        <v>5</v>
      </c>
      <c r="F41" s="80"/>
      <c r="G41" s="14">
        <v>0</v>
      </c>
      <c r="H41" s="14">
        <v>1</v>
      </c>
      <c r="I41" s="15">
        <f>SUM(G41:H41)</f>
        <v>1</v>
      </c>
      <c r="K41" s="4">
        <f>SUM(E41,I41)</f>
        <v>6</v>
      </c>
      <c r="L41" s="16"/>
    </row>
    <row r="42" spans="1:12" ht="12" customHeight="1">
      <c r="A42" s="16"/>
      <c r="B42" s="14" t="s">
        <v>112</v>
      </c>
      <c r="C42" s="14">
        <v>11</v>
      </c>
      <c r="D42" s="14">
        <v>16</v>
      </c>
      <c r="E42" s="15">
        <f>SUM(C42:D42)</f>
        <v>27</v>
      </c>
      <c r="F42" s="80"/>
      <c r="G42" s="14">
        <v>0</v>
      </c>
      <c r="H42" s="14">
        <v>0</v>
      </c>
      <c r="I42" s="15">
        <f>SUM(G42:H42)</f>
        <v>0</v>
      </c>
      <c r="K42" s="4">
        <f>SUM(E42,I42)</f>
        <v>27</v>
      </c>
      <c r="L42" s="16"/>
    </row>
    <row r="43" spans="1:12" ht="12" customHeight="1">
      <c r="A43" s="16"/>
      <c r="B43" s="14" t="s">
        <v>153</v>
      </c>
      <c r="C43" s="14">
        <v>5</v>
      </c>
      <c r="D43" s="14">
        <v>0</v>
      </c>
      <c r="E43" s="15">
        <f>SUM(C43:D43)</f>
        <v>5</v>
      </c>
      <c r="F43" s="80"/>
      <c r="G43" s="14">
        <v>0</v>
      </c>
      <c r="H43" s="14">
        <v>0</v>
      </c>
      <c r="I43" s="15">
        <f>SUM(G43:H43)</f>
        <v>0</v>
      </c>
      <c r="K43" s="4">
        <f>SUM(E43,I43)</f>
        <v>5</v>
      </c>
      <c r="L43" s="16"/>
    </row>
    <row r="44" spans="1:12" ht="12" customHeight="1">
      <c r="A44" s="16"/>
      <c r="B44" s="16"/>
      <c r="L44" s="16"/>
    </row>
    <row r="45" spans="1:12" s="22" customFormat="1" ht="12" customHeight="1">
      <c r="A45" s="22" t="s">
        <v>114</v>
      </c>
      <c r="C45" s="22">
        <f>SUM(C46:C46)</f>
        <v>47</v>
      </c>
      <c r="D45" s="22">
        <f>SUM(D46:D46)</f>
        <v>91</v>
      </c>
      <c r="E45" s="22">
        <f>SUM(E46:E46)</f>
        <v>138</v>
      </c>
      <c r="G45" s="22">
        <f>SUM(G46:G46)</f>
        <v>22</v>
      </c>
      <c r="H45" s="22">
        <f>SUM(H46:H46)</f>
        <v>81</v>
      </c>
      <c r="I45" s="22">
        <f>SUM(I46:I46)</f>
        <v>103</v>
      </c>
      <c r="K45" s="22">
        <f>SUM(K46:K46)</f>
        <v>241</v>
      </c>
      <c r="L45" s="23"/>
    </row>
    <row r="46" spans="1:12" ht="12" customHeight="1">
      <c r="A46" s="16"/>
      <c r="B46" s="93" t="s">
        <v>167</v>
      </c>
      <c r="C46" s="14">
        <v>47</v>
      </c>
      <c r="D46" s="14">
        <v>91</v>
      </c>
      <c r="E46" s="15">
        <f>SUM(C46:D46)</f>
        <v>138</v>
      </c>
      <c r="F46" s="80"/>
      <c r="G46" s="14">
        <v>22</v>
      </c>
      <c r="H46" s="14">
        <v>81</v>
      </c>
      <c r="I46" s="15">
        <f>SUM(G46:H46)</f>
        <v>103</v>
      </c>
      <c r="J46" s="15"/>
      <c r="K46" s="4">
        <f>SUM(E46,I46)</f>
        <v>241</v>
      </c>
      <c r="L46" s="16"/>
    </row>
    <row r="47" spans="1:12" ht="12" customHeight="1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6"/>
    </row>
    <row r="48" spans="1:11" s="22" customFormat="1" ht="12" customHeight="1">
      <c r="A48" s="22" t="s">
        <v>115</v>
      </c>
      <c r="C48" s="22">
        <f>SUM(C49:C49)</f>
        <v>3</v>
      </c>
      <c r="D48" s="22">
        <f>SUM(D49:D49)</f>
        <v>4</v>
      </c>
      <c r="E48" s="22">
        <f>SUM(E49:E49)</f>
        <v>7</v>
      </c>
      <c r="G48" s="22">
        <f>SUM(G49:G49)</f>
        <v>4</v>
      </c>
      <c r="H48" s="22">
        <f>SUM(H49:H49)</f>
        <v>7</v>
      </c>
      <c r="I48" s="22">
        <f>SUM(I49:I49)</f>
        <v>11</v>
      </c>
      <c r="K48" s="22">
        <f>SUM(E48,I48)</f>
        <v>18</v>
      </c>
    </row>
    <row r="49" spans="1:12" ht="12" customHeight="1">
      <c r="A49" s="16"/>
      <c r="B49" s="14" t="s">
        <v>116</v>
      </c>
      <c r="C49" s="15">
        <v>3</v>
      </c>
      <c r="D49" s="15">
        <v>4</v>
      </c>
      <c r="E49" s="15">
        <f>SUM(C49:D49)</f>
        <v>7</v>
      </c>
      <c r="F49" s="80"/>
      <c r="G49" s="80">
        <v>4</v>
      </c>
      <c r="H49" s="80">
        <v>7</v>
      </c>
      <c r="I49" s="15">
        <f>SUM(G49:H49)</f>
        <v>11</v>
      </c>
      <c r="J49" s="15"/>
      <c r="K49" s="4">
        <f>SUM(E49,I49)</f>
        <v>18</v>
      </c>
      <c r="L49" s="16"/>
    </row>
    <row r="51" spans="1:12" s="22" customFormat="1" ht="12" customHeight="1">
      <c r="A51" s="84" t="s">
        <v>152</v>
      </c>
      <c r="C51" s="22">
        <f>SUM(C52:C55)</f>
        <v>27</v>
      </c>
      <c r="D51" s="22">
        <f>SUM(D52:D55)</f>
        <v>28</v>
      </c>
      <c r="E51" s="22">
        <f>SUM(E52:E55)</f>
        <v>55</v>
      </c>
      <c r="G51" s="22">
        <f>SUM(G52:G55)</f>
        <v>2</v>
      </c>
      <c r="H51" s="22">
        <f>SUM(H52:H55)</f>
        <v>4</v>
      </c>
      <c r="I51" s="22">
        <f>SUM(I52:I55)</f>
        <v>6</v>
      </c>
      <c r="K51" s="22">
        <f>SUM(E51,I51)</f>
        <v>61</v>
      </c>
      <c r="L51" s="23"/>
    </row>
    <row r="52" spans="1:12" ht="12" customHeight="1">
      <c r="A52" s="16"/>
      <c r="B52" s="14" t="s">
        <v>195</v>
      </c>
      <c r="C52" s="92">
        <v>9</v>
      </c>
      <c r="D52" s="92">
        <v>16</v>
      </c>
      <c r="E52" s="15">
        <f>SUM(C52:D52)</f>
        <v>25</v>
      </c>
      <c r="F52" s="80"/>
      <c r="G52" s="80">
        <v>2</v>
      </c>
      <c r="H52" s="80">
        <v>3</v>
      </c>
      <c r="I52" s="15">
        <f>SUM(G52:H52)</f>
        <v>5</v>
      </c>
      <c r="K52" s="4">
        <f>SUM(E52,I52)</f>
        <v>30</v>
      </c>
      <c r="L52" s="16"/>
    </row>
    <row r="53" spans="1:12" ht="12" customHeight="1">
      <c r="A53" s="16"/>
      <c r="B53" s="14" t="s">
        <v>118</v>
      </c>
      <c r="C53" s="14">
        <v>11</v>
      </c>
      <c r="D53" s="14">
        <v>4</v>
      </c>
      <c r="E53" s="15">
        <f>SUM(C53:D53)</f>
        <v>15</v>
      </c>
      <c r="F53" s="80"/>
      <c r="G53" s="80">
        <v>0</v>
      </c>
      <c r="H53" s="80">
        <v>1</v>
      </c>
      <c r="I53" s="15">
        <f>SUM(G53:H53)</f>
        <v>1</v>
      </c>
      <c r="K53" s="4">
        <f>SUM(E53,I53)</f>
        <v>16</v>
      </c>
      <c r="L53" s="16"/>
    </row>
    <row r="54" spans="1:12" ht="12" customHeight="1">
      <c r="A54" s="16"/>
      <c r="B54" s="14" t="s">
        <v>119</v>
      </c>
      <c r="C54" s="14">
        <v>5</v>
      </c>
      <c r="D54" s="14">
        <v>0</v>
      </c>
      <c r="E54" s="15">
        <f>SUM(C54:D54)</f>
        <v>5</v>
      </c>
      <c r="F54" s="80"/>
      <c r="G54" s="80">
        <v>0</v>
      </c>
      <c r="H54" s="80">
        <v>0</v>
      </c>
      <c r="I54" s="15">
        <f>SUM(G54:H54)</f>
        <v>0</v>
      </c>
      <c r="K54" s="4">
        <f>SUM(E54,I54)</f>
        <v>5</v>
      </c>
      <c r="L54" s="16"/>
    </row>
    <row r="55" spans="1:11" ht="12" customHeight="1">
      <c r="A55" s="16"/>
      <c r="B55" s="14" t="s">
        <v>120</v>
      </c>
      <c r="C55" s="14">
        <v>2</v>
      </c>
      <c r="D55" s="14">
        <v>8</v>
      </c>
      <c r="E55" s="15">
        <f>SUM(C55:D55)</f>
        <v>10</v>
      </c>
      <c r="F55" s="80"/>
      <c r="G55" s="80">
        <v>0</v>
      </c>
      <c r="H55" s="80">
        <v>0</v>
      </c>
      <c r="I55" s="15">
        <f>SUM(G55:H55)</f>
        <v>0</v>
      </c>
      <c r="K55" s="4">
        <f>SUM(E55,I55)</f>
        <v>10</v>
      </c>
    </row>
    <row r="56" spans="1:12" ht="12" customHeight="1">
      <c r="A56" s="16"/>
      <c r="B56" s="16"/>
      <c r="L56" s="16"/>
    </row>
    <row r="57" spans="1:12" s="22" customFormat="1" ht="12" customHeight="1">
      <c r="A57" s="59" t="s">
        <v>162</v>
      </c>
      <c r="C57" s="22">
        <f>+C58</f>
        <v>8</v>
      </c>
      <c r="D57" s="22">
        <f>+D58</f>
        <v>1</v>
      </c>
      <c r="E57" s="22">
        <f>+E58</f>
        <v>9</v>
      </c>
      <c r="G57" s="22">
        <f>+G58</f>
        <v>14</v>
      </c>
      <c r="H57" s="22">
        <f>+H58</f>
        <v>2</v>
      </c>
      <c r="I57" s="22">
        <f>+I58</f>
        <v>16</v>
      </c>
      <c r="K57" s="22">
        <f>+K58</f>
        <v>25</v>
      </c>
      <c r="L57" s="23"/>
    </row>
    <row r="58" spans="1:12" ht="12" customHeight="1">
      <c r="A58" s="16"/>
      <c r="B58" s="34" t="s">
        <v>121</v>
      </c>
      <c r="C58" s="15">
        <v>8</v>
      </c>
      <c r="D58" s="15">
        <v>1</v>
      </c>
      <c r="E58" s="15">
        <f>SUM(C58:D58)</f>
        <v>9</v>
      </c>
      <c r="F58" s="80"/>
      <c r="G58" s="80">
        <v>14</v>
      </c>
      <c r="H58" s="80">
        <v>2</v>
      </c>
      <c r="I58" s="15">
        <f>SUM(G58:H58)</f>
        <v>16</v>
      </c>
      <c r="J58" s="15"/>
      <c r="K58" s="4">
        <f>SUM(E58,I58)</f>
        <v>25</v>
      </c>
      <c r="L58" s="16"/>
    </row>
    <row r="59" spans="1:12" ht="12" customHeight="1">
      <c r="A59" s="13"/>
      <c r="B59" s="13"/>
      <c r="L59" s="13"/>
    </row>
    <row r="60" spans="1:12" s="22" customFormat="1" ht="12" customHeight="1">
      <c r="A60" s="87" t="s">
        <v>154</v>
      </c>
      <c r="B60" s="85"/>
      <c r="C60" s="26">
        <f>SUM(C61)</f>
        <v>1</v>
      </c>
      <c r="D60" s="26">
        <f>SUM(D61)</f>
        <v>4</v>
      </c>
      <c r="E60" s="26">
        <f>SUM(E61)</f>
        <v>5</v>
      </c>
      <c r="F60" s="26"/>
      <c r="G60" s="26">
        <f>SUM(G61)</f>
        <v>0</v>
      </c>
      <c r="H60" s="26">
        <f>SUM(H61)</f>
        <v>0</v>
      </c>
      <c r="I60" s="26">
        <f>SUM(I61)</f>
        <v>0</v>
      </c>
      <c r="J60" s="26"/>
      <c r="K60" s="26">
        <f>SUM(K61)</f>
        <v>5</v>
      </c>
      <c r="L60" s="86"/>
    </row>
    <row r="61" spans="1:12" ht="12" customHeight="1">
      <c r="A61" s="16"/>
      <c r="B61" s="14" t="s">
        <v>155</v>
      </c>
      <c r="C61" s="15">
        <v>1</v>
      </c>
      <c r="D61" s="15">
        <v>4</v>
      </c>
      <c r="E61" s="15">
        <f>SUM(C61:D61)</f>
        <v>5</v>
      </c>
      <c r="F61" s="80"/>
      <c r="G61" s="80">
        <v>0</v>
      </c>
      <c r="H61" s="80">
        <v>0</v>
      </c>
      <c r="I61" s="15">
        <f>SUM(G61:H61)</f>
        <v>0</v>
      </c>
      <c r="J61" s="15"/>
      <c r="K61" s="4">
        <f>SUM(E61,I61)</f>
        <v>5</v>
      </c>
      <c r="L61" s="13"/>
    </row>
    <row r="62" spans="1:12" ht="12" customHeight="1">
      <c r="A62" s="16"/>
      <c r="B62" s="14"/>
      <c r="C62" s="15"/>
      <c r="D62" s="15"/>
      <c r="E62" s="15"/>
      <c r="F62" s="15"/>
      <c r="G62" s="15"/>
      <c r="H62" s="15"/>
      <c r="I62" s="15"/>
      <c r="J62" s="15"/>
      <c r="L62" s="13"/>
    </row>
    <row r="63" spans="1:12" s="22" customFormat="1" ht="12" customHeight="1">
      <c r="A63" s="84" t="s">
        <v>122</v>
      </c>
      <c r="C63" s="22">
        <f>SUM(C64:C65)</f>
        <v>8</v>
      </c>
      <c r="D63" s="22">
        <f>SUM(D64:D65)</f>
        <v>21</v>
      </c>
      <c r="E63" s="22">
        <f>SUM(E64:E65)</f>
        <v>29</v>
      </c>
      <c r="G63" s="22">
        <f>SUM(G64:G65)</f>
        <v>10</v>
      </c>
      <c r="H63" s="22">
        <f>SUM(H64:H65)</f>
        <v>22</v>
      </c>
      <c r="I63" s="22">
        <f>SUM(I64:I65)</f>
        <v>32</v>
      </c>
      <c r="K63" s="22">
        <f>SUM(K64:K65)</f>
        <v>61</v>
      </c>
      <c r="L63" s="23"/>
    </row>
    <row r="64" spans="1:12" ht="12" customHeight="1">
      <c r="A64" s="16"/>
      <c r="B64" s="34" t="s">
        <v>123</v>
      </c>
      <c r="C64" s="14">
        <v>3</v>
      </c>
      <c r="D64" s="14">
        <v>9</v>
      </c>
      <c r="E64" s="15">
        <f>SUM(C64:D64)</f>
        <v>12</v>
      </c>
      <c r="F64" s="80"/>
      <c r="G64" s="14">
        <v>6</v>
      </c>
      <c r="H64" s="14">
        <v>7</v>
      </c>
      <c r="I64" s="15">
        <f>SUM(G64:H64)</f>
        <v>13</v>
      </c>
      <c r="J64" s="15"/>
      <c r="K64" s="4">
        <f>SUM(E64,I64)</f>
        <v>25</v>
      </c>
      <c r="L64" s="13"/>
    </row>
    <row r="65" spans="1:12" ht="12" customHeight="1">
      <c r="A65" s="16"/>
      <c r="B65" s="34" t="s">
        <v>124</v>
      </c>
      <c r="C65" s="14">
        <v>5</v>
      </c>
      <c r="D65" s="14">
        <v>12</v>
      </c>
      <c r="E65" s="15">
        <f>SUM(C65:D65)</f>
        <v>17</v>
      </c>
      <c r="F65" s="80"/>
      <c r="G65" s="14">
        <v>4</v>
      </c>
      <c r="H65" s="14">
        <v>15</v>
      </c>
      <c r="I65" s="15">
        <f>SUM(G65:H65)</f>
        <v>19</v>
      </c>
      <c r="J65" s="15"/>
      <c r="K65" s="4">
        <f>SUM(E65,I65)</f>
        <v>36</v>
      </c>
      <c r="L65" s="13"/>
    </row>
    <row r="66" spans="1:12" ht="12" customHeight="1">
      <c r="A66" s="16"/>
      <c r="B66" s="34"/>
      <c r="C66" s="15"/>
      <c r="D66" s="15"/>
      <c r="E66" s="15"/>
      <c r="F66" s="15"/>
      <c r="G66" s="15"/>
      <c r="H66" s="15"/>
      <c r="I66" s="15"/>
      <c r="J66" s="15"/>
      <c r="L66" s="13"/>
    </row>
    <row r="67" spans="1:12" s="22" customFormat="1" ht="12" customHeight="1">
      <c r="A67" s="59" t="s">
        <v>125</v>
      </c>
      <c r="C67" s="22">
        <f>SUM(C68:C72)</f>
        <v>17</v>
      </c>
      <c r="D67" s="22">
        <f>SUM(D68:D72)</f>
        <v>29</v>
      </c>
      <c r="E67" s="22">
        <f>SUM(E68:E72)</f>
        <v>46</v>
      </c>
      <c r="G67" s="22">
        <f>SUM(G68:G72)</f>
        <v>16</v>
      </c>
      <c r="H67" s="22">
        <f>SUM(H68:H72)</f>
        <v>50</v>
      </c>
      <c r="I67" s="22">
        <f>SUM(I68:I72)</f>
        <v>66</v>
      </c>
      <c r="K67" s="22">
        <f aca="true" t="shared" si="1" ref="K67:K83">SUM(E67,I67)</f>
        <v>112</v>
      </c>
      <c r="L67" s="23"/>
    </row>
    <row r="68" spans="1:12" ht="12" customHeight="1">
      <c r="A68" s="16"/>
      <c r="B68" s="93" t="s">
        <v>149</v>
      </c>
      <c r="C68" s="94">
        <v>3</v>
      </c>
      <c r="D68" s="94">
        <v>11</v>
      </c>
      <c r="E68" s="15">
        <f>SUM(C68:D68)</f>
        <v>14</v>
      </c>
      <c r="F68" s="80"/>
      <c r="G68" s="92">
        <v>7</v>
      </c>
      <c r="H68" s="92">
        <v>20</v>
      </c>
      <c r="I68" s="15">
        <f>SUM(G68:H68)</f>
        <v>27</v>
      </c>
      <c r="J68" s="15"/>
      <c r="K68" s="4">
        <f t="shared" si="1"/>
        <v>41</v>
      </c>
      <c r="L68" s="16"/>
    </row>
    <row r="69" spans="1:12" ht="12" customHeight="1">
      <c r="A69" s="16"/>
      <c r="B69" s="93" t="s">
        <v>202</v>
      </c>
      <c r="C69" s="94">
        <v>2</v>
      </c>
      <c r="D69" s="94">
        <v>2</v>
      </c>
      <c r="E69" s="15">
        <f>SUM(C69:D69)</f>
        <v>4</v>
      </c>
      <c r="F69" s="80"/>
      <c r="G69" s="92">
        <v>0</v>
      </c>
      <c r="H69" s="92">
        <v>5</v>
      </c>
      <c r="I69" s="15">
        <f>SUM(G69:H69)</f>
        <v>5</v>
      </c>
      <c r="J69" s="15"/>
      <c r="K69" s="4">
        <f t="shared" si="1"/>
        <v>9</v>
      </c>
      <c r="L69" s="16"/>
    </row>
    <row r="70" spans="1:12" ht="12" customHeight="1">
      <c r="A70" s="16"/>
      <c r="B70" s="93" t="s">
        <v>168</v>
      </c>
      <c r="C70" s="94">
        <v>3</v>
      </c>
      <c r="D70" s="94">
        <v>3</v>
      </c>
      <c r="E70" s="15">
        <f>SUM(C70:D70)</f>
        <v>6</v>
      </c>
      <c r="F70" s="80"/>
      <c r="G70" s="92">
        <v>0</v>
      </c>
      <c r="H70" s="92">
        <v>5</v>
      </c>
      <c r="I70" s="15">
        <f>SUM(G70:H70)</f>
        <v>5</v>
      </c>
      <c r="J70" s="15"/>
      <c r="K70" s="4">
        <f t="shared" si="1"/>
        <v>11</v>
      </c>
      <c r="L70" s="16"/>
    </row>
    <row r="71" spans="1:12" ht="12.75">
      <c r="A71" s="16"/>
      <c r="B71" s="93" t="s">
        <v>169</v>
      </c>
      <c r="C71" s="94">
        <v>4</v>
      </c>
      <c r="D71" s="94">
        <v>2</v>
      </c>
      <c r="E71" s="15">
        <f>SUM(C71:D71)</f>
        <v>6</v>
      </c>
      <c r="F71" s="80"/>
      <c r="G71" s="92">
        <v>3</v>
      </c>
      <c r="H71" s="92">
        <v>5</v>
      </c>
      <c r="I71" s="15">
        <f>SUM(G71:H71)</f>
        <v>8</v>
      </c>
      <c r="J71" s="15"/>
      <c r="K71" s="4">
        <f t="shared" si="1"/>
        <v>14</v>
      </c>
      <c r="L71" s="16"/>
    </row>
    <row r="72" spans="1:12" ht="12" customHeight="1">
      <c r="A72" s="16"/>
      <c r="B72" s="93" t="s">
        <v>126</v>
      </c>
      <c r="C72" s="94">
        <v>5</v>
      </c>
      <c r="D72" s="94">
        <v>11</v>
      </c>
      <c r="E72" s="15">
        <f>SUM(C72:D72)</f>
        <v>16</v>
      </c>
      <c r="F72" s="80"/>
      <c r="G72" s="92">
        <v>6</v>
      </c>
      <c r="H72" s="92">
        <v>15</v>
      </c>
      <c r="I72" s="15">
        <f>SUM(G72:H72)</f>
        <v>21</v>
      </c>
      <c r="J72" s="15"/>
      <c r="K72" s="4">
        <f t="shared" si="1"/>
        <v>37</v>
      </c>
      <c r="L72" s="16"/>
    </row>
    <row r="73" spans="1:12" ht="12" customHeight="1">
      <c r="A73" s="16"/>
      <c r="B73" s="14"/>
      <c r="C73" s="15"/>
      <c r="D73" s="15"/>
      <c r="E73" s="15"/>
      <c r="F73" s="15"/>
      <c r="G73" s="15"/>
      <c r="H73" s="15"/>
      <c r="I73" s="15"/>
      <c r="J73" s="15"/>
      <c r="L73" s="16"/>
    </row>
    <row r="74" spans="1:12" s="22" customFormat="1" ht="12" customHeight="1">
      <c r="A74" s="23" t="s">
        <v>110</v>
      </c>
      <c r="B74" s="23"/>
      <c r="C74" s="22">
        <f>SUM(C75)</f>
        <v>32</v>
      </c>
      <c r="D74" s="22">
        <f>SUM(D75)</f>
        <v>180</v>
      </c>
      <c r="E74" s="22">
        <f>SUM(E75)</f>
        <v>212</v>
      </c>
      <c r="G74" s="22">
        <f>SUM(G75)</f>
        <v>1</v>
      </c>
      <c r="H74" s="22">
        <f>SUM(H75)</f>
        <v>1</v>
      </c>
      <c r="I74" s="22">
        <f>SUM(I75)</f>
        <v>2</v>
      </c>
      <c r="K74" s="22">
        <f>SUM(E74,I74)</f>
        <v>214</v>
      </c>
      <c r="L74" s="23"/>
    </row>
    <row r="75" spans="1:12" ht="12" customHeight="1">
      <c r="A75" s="16"/>
      <c r="B75" s="93" t="s">
        <v>165</v>
      </c>
      <c r="C75" s="15">
        <v>32</v>
      </c>
      <c r="D75" s="15">
        <v>180</v>
      </c>
      <c r="E75" s="15">
        <f>SUM(C75:D75)</f>
        <v>212</v>
      </c>
      <c r="F75" s="80"/>
      <c r="G75" s="92">
        <v>1</v>
      </c>
      <c r="H75" s="92">
        <v>1</v>
      </c>
      <c r="I75" s="15">
        <f>SUM(G75:H75)</f>
        <v>2</v>
      </c>
      <c r="J75" s="15"/>
      <c r="K75" s="4">
        <f>SUM(E75,I75)</f>
        <v>214</v>
      </c>
      <c r="L75" s="16"/>
    </row>
    <row r="76" spans="1:12" ht="12" customHeight="1">
      <c r="A76" s="16"/>
      <c r="B76" s="14"/>
      <c r="C76" s="15"/>
      <c r="D76" s="15"/>
      <c r="E76" s="15"/>
      <c r="F76" s="15"/>
      <c r="G76" s="15"/>
      <c r="H76" s="15"/>
      <c r="I76" s="15"/>
      <c r="J76" s="15"/>
      <c r="L76" s="16"/>
    </row>
    <row r="77" spans="1:12" s="22" customFormat="1" ht="12" customHeight="1">
      <c r="A77" s="22" t="s">
        <v>117</v>
      </c>
      <c r="C77" s="22">
        <f>SUM(C78:C80)</f>
        <v>17</v>
      </c>
      <c r="D77" s="22">
        <f>SUM(D78:D80)</f>
        <v>71</v>
      </c>
      <c r="E77" s="22">
        <f>SUM(E78:E80)</f>
        <v>88</v>
      </c>
      <c r="G77" s="22">
        <f>SUM(G78:G80)</f>
        <v>5</v>
      </c>
      <c r="H77" s="22">
        <f>SUM(H78:H80)</f>
        <v>25</v>
      </c>
      <c r="I77" s="22">
        <f>SUM(I78:I80)</f>
        <v>30</v>
      </c>
      <c r="K77" s="22">
        <f>SUM(K78:K80)</f>
        <v>118</v>
      </c>
      <c r="L77" s="23"/>
    </row>
    <row r="78" spans="1:12" ht="12" customHeight="1">
      <c r="A78" s="16"/>
      <c r="B78" s="61" t="s">
        <v>142</v>
      </c>
      <c r="C78" s="14">
        <v>1</v>
      </c>
      <c r="D78" s="14">
        <v>16</v>
      </c>
      <c r="E78" s="15">
        <f>SUM(C78:D78)</f>
        <v>17</v>
      </c>
      <c r="F78" s="80"/>
      <c r="G78" s="14">
        <v>0</v>
      </c>
      <c r="H78" s="14">
        <v>6</v>
      </c>
      <c r="I78" s="15">
        <f>SUM(G78:H78)</f>
        <v>6</v>
      </c>
      <c r="J78" s="15"/>
      <c r="K78" s="4">
        <f>SUM(E78,I78)</f>
        <v>23</v>
      </c>
      <c r="L78" s="16"/>
    </row>
    <row r="79" spans="1:12" ht="12" customHeight="1">
      <c r="A79" s="16"/>
      <c r="B79" s="61" t="s">
        <v>140</v>
      </c>
      <c r="C79" s="14">
        <v>13</v>
      </c>
      <c r="D79" s="14">
        <v>24</v>
      </c>
      <c r="E79" s="15">
        <f>SUM(C79:D79)</f>
        <v>37</v>
      </c>
      <c r="F79" s="80"/>
      <c r="G79" s="14">
        <v>5</v>
      </c>
      <c r="H79" s="14">
        <v>11</v>
      </c>
      <c r="I79" s="15">
        <f>SUM(G79:H79)</f>
        <v>16</v>
      </c>
      <c r="J79" s="15"/>
      <c r="K79" s="4">
        <f>SUM(E79,I79)</f>
        <v>53</v>
      </c>
      <c r="L79" s="16"/>
    </row>
    <row r="80" spans="1:12" ht="12" customHeight="1">
      <c r="A80" s="16"/>
      <c r="B80" s="61" t="s">
        <v>141</v>
      </c>
      <c r="C80" s="14">
        <v>3</v>
      </c>
      <c r="D80" s="14">
        <v>31</v>
      </c>
      <c r="E80" s="15">
        <f>SUM(C80:D80)</f>
        <v>34</v>
      </c>
      <c r="F80" s="80"/>
      <c r="G80" s="14">
        <v>0</v>
      </c>
      <c r="H80" s="14">
        <v>8</v>
      </c>
      <c r="I80" s="15">
        <f>SUM(G80:H80)</f>
        <v>8</v>
      </c>
      <c r="J80" s="15"/>
      <c r="K80" s="4">
        <f>SUM(E80,I80)</f>
        <v>42</v>
      </c>
      <c r="L80" s="16"/>
    </row>
    <row r="81" spans="1:12" ht="12" customHeight="1">
      <c r="A81" s="16"/>
      <c r="B81" s="14"/>
      <c r="C81" s="15"/>
      <c r="D81" s="15"/>
      <c r="E81" s="15"/>
      <c r="F81" s="15"/>
      <c r="G81" s="15"/>
      <c r="H81" s="15"/>
      <c r="I81" s="15"/>
      <c r="J81" s="15"/>
      <c r="L81" s="16"/>
    </row>
    <row r="82" spans="1:12" s="22" customFormat="1" ht="12" customHeight="1">
      <c r="A82" s="23" t="s">
        <v>127</v>
      </c>
      <c r="B82" s="87"/>
      <c r="C82" s="26">
        <f>SUM(C83)</f>
        <v>13</v>
      </c>
      <c r="D82" s="26">
        <f>SUM(D83)</f>
        <v>10</v>
      </c>
      <c r="E82" s="26">
        <f>SUM(E83)</f>
        <v>23</v>
      </c>
      <c r="F82" s="26"/>
      <c r="G82" s="26">
        <f>SUM(G83)</f>
        <v>8</v>
      </c>
      <c r="H82" s="26">
        <f>SUM(H83)</f>
        <v>6</v>
      </c>
      <c r="I82" s="26">
        <f>SUM(I83)</f>
        <v>14</v>
      </c>
      <c r="J82" s="26"/>
      <c r="K82" s="22">
        <f t="shared" si="1"/>
        <v>37</v>
      </c>
      <c r="L82" s="23"/>
    </row>
    <row r="83" spans="1:12" ht="12" customHeight="1">
      <c r="A83" s="16"/>
      <c r="B83" s="14" t="s">
        <v>128</v>
      </c>
      <c r="C83" s="15">
        <v>13</v>
      </c>
      <c r="D83" s="15">
        <v>10</v>
      </c>
      <c r="E83" s="15">
        <f>SUM(C83:D83)</f>
        <v>23</v>
      </c>
      <c r="F83" s="80"/>
      <c r="G83" s="80">
        <v>8</v>
      </c>
      <c r="H83" s="80">
        <v>6</v>
      </c>
      <c r="I83" s="15">
        <f>SUM(G83:H83)</f>
        <v>14</v>
      </c>
      <c r="J83" s="15"/>
      <c r="K83" s="4">
        <f t="shared" si="1"/>
        <v>37</v>
      </c>
      <c r="L83" s="16"/>
    </row>
    <row r="84" ht="12" customHeight="1">
      <c r="B84" s="12"/>
    </row>
    <row r="85" spans="1:12" s="13" customFormat="1" ht="9" customHeight="1">
      <c r="A85" s="7"/>
      <c r="B85" s="4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s="22" customFormat="1" ht="12" customHeight="1">
      <c r="A86" s="56" t="s">
        <v>6</v>
      </c>
      <c r="B86" s="57"/>
      <c r="C86" s="58">
        <f>SUM(C10:C83)/2</f>
        <v>1882</v>
      </c>
      <c r="D86" s="58">
        <f aca="true" t="shared" si="2" ref="D86:K86">SUM(D10:D83)/2</f>
        <v>2026</v>
      </c>
      <c r="E86" s="58">
        <f t="shared" si="2"/>
        <v>3908</v>
      </c>
      <c r="F86" s="59"/>
      <c r="G86" s="58">
        <f t="shared" si="2"/>
        <v>3477</v>
      </c>
      <c r="H86" s="58">
        <f t="shared" si="2"/>
        <v>2794</v>
      </c>
      <c r="I86" s="58">
        <f t="shared" si="2"/>
        <v>6271</v>
      </c>
      <c r="J86" s="59"/>
      <c r="K86" s="58">
        <f t="shared" si="2"/>
        <v>10179</v>
      </c>
      <c r="L86" s="59"/>
    </row>
    <row r="87" spans="1:12" ht="9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ht="12" customHeight="1"/>
    <row r="89" ht="12" customHeight="1">
      <c r="A89" s="95" t="s">
        <v>200</v>
      </c>
    </row>
    <row r="90" ht="12.75">
      <c r="A90" s="66" t="s">
        <v>199</v>
      </c>
    </row>
    <row r="91" spans="3:4" ht="12.75">
      <c r="C91" s="94"/>
      <c r="D91" s="94"/>
    </row>
    <row r="92" ht="12" customHeight="1">
      <c r="A92" s="19" t="s">
        <v>7</v>
      </c>
    </row>
    <row r="95" spans="3:9" ht="12.75">
      <c r="C95" s="15"/>
      <c r="D95" s="15"/>
      <c r="E95" s="15"/>
      <c r="F95" s="15"/>
      <c r="G95" s="15"/>
      <c r="H95" s="15"/>
      <c r="I95" s="15"/>
    </row>
  </sheetData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2007-09-20T17:03:41Z</cp:lastPrinted>
  <dcterms:created xsi:type="dcterms:W3CDTF">2002-06-24T20:37:29Z</dcterms:created>
  <dcterms:modified xsi:type="dcterms:W3CDTF">2007-10-11T16:37:13Z</dcterms:modified>
  <cp:category/>
  <cp:version/>
  <cp:contentType/>
  <cp:contentStatus/>
</cp:coreProperties>
</file>