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35" tabRatio="404" activeTab="5"/>
  </bookViews>
  <sheets>
    <sheet name="resumen" sheetId="1" r:id="rId1"/>
    <sheet name="lic" sheetId="2" r:id="rId2"/>
    <sheet name="tec" sheetId="3" r:id="rId3"/>
    <sheet name="bach" sheetId="4" r:id="rId4"/>
    <sheet name="iupe" sheetId="5" r:id="rId5"/>
    <sheet name="sua" sheetId="6" r:id="rId6"/>
  </sheets>
  <externalReferences>
    <externalReference r:id="rId9"/>
    <externalReference r:id="rId10"/>
  </externalReferences>
  <definedNames>
    <definedName name="_xlnm.Print_Area" localSheetId="3">'bach'!$A$1:$L$32</definedName>
    <definedName name="_xlnm.Print_Area" localSheetId="0">'resumen'!$A$1:$L$46</definedName>
    <definedName name="DATABASE" localSheetId="3">'bach'!$B$11:$K$26</definedName>
    <definedName name="ok">'[1]9119B'!$A$1:$L$312</definedName>
    <definedName name="pobesc01_02">#REF!</definedName>
    <definedName name="pobescsumada" localSheetId="0">#REF!</definedName>
    <definedName name="pobescsumada">#REF!</definedName>
    <definedName name="_xlnm.Print_Titles" localSheetId="1">'lic'!$1:$9</definedName>
    <definedName name="_xlnm.Print_Titles" localSheetId="5">'sua'!$1:$8</definedName>
  </definedNames>
  <calcPr fullCalcOnLoad="1"/>
</workbook>
</file>

<file path=xl/sharedStrings.xml><?xml version="1.0" encoding="utf-8"?>
<sst xmlns="http://schemas.openxmlformats.org/spreadsheetml/2006/main" count="386" uniqueCount="194">
  <si>
    <t>Ingeniería de Minas y Metalurgia</t>
  </si>
  <si>
    <t>Ingeniería Eléctrica y Electrónica</t>
  </si>
  <si>
    <t>Ingeniería en Computación</t>
  </si>
  <si>
    <t>Ingeniería Geofísica</t>
  </si>
  <si>
    <t>Ingeniería Geológica</t>
  </si>
  <si>
    <t>Ingeniería Industrial</t>
  </si>
  <si>
    <t>Ingeniería Mecánica</t>
  </si>
  <si>
    <t>Ingeniería Mecánica Eléctrica</t>
  </si>
  <si>
    <t>Ingeniería Petrolera</t>
  </si>
  <si>
    <t>Facultad de Medicina</t>
  </si>
  <si>
    <t>Médico Cirujano</t>
  </si>
  <si>
    <t>Escuela Nacional de Música</t>
  </si>
  <si>
    <t>Canto</t>
  </si>
  <si>
    <t>Composición</t>
  </si>
  <si>
    <t>Educación Musical</t>
  </si>
  <si>
    <t>Etnomusicología</t>
  </si>
  <si>
    <t>Instrumentista</t>
  </si>
  <si>
    <t>Piano</t>
  </si>
  <si>
    <t>Facultad de Odontología</t>
  </si>
  <si>
    <t>Cirujano Dentista</t>
  </si>
  <si>
    <t>Escuela Nacional de Trabajo Social</t>
  </si>
  <si>
    <t>Trabajo Social</t>
  </si>
  <si>
    <t>Facultad de Medicina Veterinaria y Zootecnia</t>
  </si>
  <si>
    <t>Medicina Veterinaria y Zootecnia</t>
  </si>
  <si>
    <t>Facultad de Psicología</t>
  </si>
  <si>
    <t>Psicología</t>
  </si>
  <si>
    <t>Facultad de Estudios Superiores Cuautitlán</t>
  </si>
  <si>
    <t>Ingeniería en Alimentos</t>
  </si>
  <si>
    <t>Química Industrial</t>
  </si>
  <si>
    <t>Plantel Naucalpan</t>
  </si>
  <si>
    <t>Plantel Vallejo</t>
  </si>
  <si>
    <t>Plantel Oriente</t>
  </si>
  <si>
    <t>Plantel Sur</t>
  </si>
  <si>
    <t>Licenciatura</t>
  </si>
  <si>
    <t>Bachillerato</t>
  </si>
  <si>
    <t>Sistema Escolarizado</t>
  </si>
  <si>
    <t>Colegio de Ciencias y Humanidades</t>
  </si>
  <si>
    <t>Iniciación Universitaria</t>
  </si>
  <si>
    <t>Lengua y Literaturas Modernas (Letras Alemanas)</t>
  </si>
  <si>
    <t>Arquitectura</t>
  </si>
  <si>
    <t>Diseño Industrial</t>
  </si>
  <si>
    <t>Escuela Nacional de Artes Plásticas</t>
  </si>
  <si>
    <t>Artes Visuales</t>
  </si>
  <si>
    <t>Diseño Gráfico</t>
  </si>
  <si>
    <t>Diseño y Comunicación Visual</t>
  </si>
  <si>
    <t>Facultad de Ciencias</t>
  </si>
  <si>
    <t>Actuaría</t>
  </si>
  <si>
    <t>Ciencias de la Computación</t>
  </si>
  <si>
    <t>Física</t>
  </si>
  <si>
    <t>Matemáticas</t>
  </si>
  <si>
    <t>Biología</t>
  </si>
  <si>
    <t>Facultad de Ciencias Políticas y Sociales</t>
  </si>
  <si>
    <t>Ciencias Políticas y Administración Pública</t>
  </si>
  <si>
    <t>Relaciones Internacionales</t>
  </si>
  <si>
    <t>Sociología</t>
  </si>
  <si>
    <t>Facultad de Química</t>
  </si>
  <si>
    <t>Ingeniería Química</t>
  </si>
  <si>
    <t>Ingeniería Química Metalúrgica</t>
  </si>
  <si>
    <t>Química</t>
  </si>
  <si>
    <t>Química en Alimentos</t>
  </si>
  <si>
    <t>Química Farmacéutica Biológica</t>
  </si>
  <si>
    <t>Facultad de Contaduría y Administración</t>
  </si>
  <si>
    <t>Administración</t>
  </si>
  <si>
    <t>Contaduría</t>
  </si>
  <si>
    <t>Informática</t>
  </si>
  <si>
    <t>Facultad de Derecho</t>
  </si>
  <si>
    <t>Derecho</t>
  </si>
  <si>
    <t>Facultad de Economía</t>
  </si>
  <si>
    <t>Economía</t>
  </si>
  <si>
    <t>Escuela Nacional de Enfermería y Obstetricia</t>
  </si>
  <si>
    <t>Enfermería y Obstetricia</t>
  </si>
  <si>
    <t>Enfermería</t>
  </si>
  <si>
    <t>Facultad de Filosofía y Letras</t>
  </si>
  <si>
    <t>Geografía</t>
  </si>
  <si>
    <t>Bibliotecología</t>
  </si>
  <si>
    <t>Estudios Latinoamericanos</t>
  </si>
  <si>
    <t>Filosofía</t>
  </si>
  <si>
    <t>Historia</t>
  </si>
  <si>
    <t>Lengua y Literaturas Hispánicas</t>
  </si>
  <si>
    <t>Letras Clásicas</t>
  </si>
  <si>
    <t>Literatura Dramática y Teatro</t>
  </si>
  <si>
    <t>Pedagogía</t>
  </si>
  <si>
    <t>Facultad de Ingeniería</t>
  </si>
  <si>
    <t>Ingeniería Civil</t>
  </si>
  <si>
    <r>
      <t>Informática</t>
    </r>
    <r>
      <rPr>
        <vertAlign val="superscript"/>
        <sz val="10"/>
        <rFont val="Arial"/>
        <family val="2"/>
      </rPr>
      <t>a</t>
    </r>
  </si>
  <si>
    <t>POSGRADO</t>
  </si>
  <si>
    <t>POBLACIÓN ESCOLAR TOTAL</t>
  </si>
  <si>
    <t>Ciencias Genómicas</t>
  </si>
  <si>
    <t>Ingeniería Agrícola</t>
  </si>
  <si>
    <t>Matemáticas Aplicadas y Computación</t>
  </si>
  <si>
    <t>Enseñanza del Idioma Inglés</t>
  </si>
  <si>
    <t>Optometría</t>
  </si>
  <si>
    <t>Planificación para el Desarrollo Agropecuario</t>
  </si>
  <si>
    <t>Facultad de Estudios Superiores Zaragoza</t>
  </si>
  <si>
    <t>Primer Ingreso</t>
  </si>
  <si>
    <t>Reingreso</t>
  </si>
  <si>
    <t>Población</t>
  </si>
  <si>
    <t xml:space="preserve"> Hombres</t>
  </si>
  <si>
    <t xml:space="preserve">   Mujeres</t>
  </si>
  <si>
    <t>Total</t>
  </si>
  <si>
    <t>-</t>
  </si>
  <si>
    <t xml:space="preserve">Contaduría </t>
  </si>
  <si>
    <t xml:space="preserve">Geografía </t>
  </si>
  <si>
    <t xml:space="preserve">Lengua y Literaturas Hispánicas </t>
  </si>
  <si>
    <t xml:space="preserve">Pedagogía </t>
  </si>
  <si>
    <t>T O T A L</t>
  </si>
  <si>
    <t>FUENTE: Dirección General de Administración Escolar, UNAM.</t>
  </si>
  <si>
    <t>TÉCNICO</t>
  </si>
  <si>
    <t>Hombres</t>
  </si>
  <si>
    <t>Mujeres</t>
  </si>
  <si>
    <t xml:space="preserve">     Total</t>
  </si>
  <si>
    <t xml:space="preserve">  Población</t>
  </si>
  <si>
    <t xml:space="preserve">  Total</t>
  </si>
  <si>
    <t xml:space="preserve">   Reingreso</t>
  </si>
  <si>
    <t>Escuela Nacional Preparatoria</t>
  </si>
  <si>
    <t>Plantel 2 Erasmo Castellanos Quinto</t>
  </si>
  <si>
    <t>Plantel</t>
  </si>
  <si>
    <t>ESCUELA NACIONAL PREPARATORIA</t>
  </si>
  <si>
    <t>Plantel 1 Gabino Barreda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</si>
  <si>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</si>
  <si>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</si>
  <si>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</si>
  <si>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</si>
  <si>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</si>
  <si>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</si>
  <si>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</si>
  <si>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COLEGIO DE CIENCIAS Y HUMANIDADES</t>
  </si>
  <si>
    <t>Plantel Azcapotzalco</t>
  </si>
  <si>
    <t>Facultad de Estudios Superiores Acatlán</t>
  </si>
  <si>
    <t xml:space="preserve">   proceso de selección realizado a los alumnos asignados a las carreras de Administración y Contaduría de la propia Facultad.</t>
  </si>
  <si>
    <t>BACHILLERATO</t>
  </si>
  <si>
    <t>INICIACIÓN UNIVERSITARIA (SECUNDARIA)</t>
  </si>
  <si>
    <t>PROPEDÉUTICO DE LA ESCUELA NACIONAL DE MÚSICA</t>
  </si>
  <si>
    <t>Posgrado</t>
  </si>
  <si>
    <t>Técnico</t>
  </si>
  <si>
    <t>Lengua y Literaturas Modernas (Letras Francesas)</t>
  </si>
  <si>
    <t xml:space="preserve">Lengua y Literaturas Modernas (Letras Inglesas) </t>
  </si>
  <si>
    <t>Lengua y Literaturas Modernas (Letras Italianas)</t>
  </si>
  <si>
    <t>Lengua y Literaturas Modernas (Letras Inglesas)</t>
  </si>
  <si>
    <t>Facultad de Estudios Superiores Iztacala</t>
  </si>
  <si>
    <r>
      <t>Informática</t>
    </r>
    <r>
      <rPr>
        <vertAlign val="superscript"/>
        <sz val="10"/>
        <rFont val="Arial"/>
        <family val="2"/>
      </rPr>
      <t>d</t>
    </r>
  </si>
  <si>
    <r>
      <t>Arquitectura de Paisaje</t>
    </r>
    <r>
      <rPr>
        <vertAlign val="superscript"/>
        <sz val="10"/>
        <rFont val="Arial"/>
        <family val="2"/>
      </rPr>
      <t>c</t>
    </r>
  </si>
  <si>
    <r>
      <t>Diseño Industrial</t>
    </r>
    <r>
      <rPr>
        <vertAlign val="superscript"/>
        <sz val="10"/>
        <rFont val="Arial"/>
        <family val="2"/>
      </rPr>
      <t>c</t>
    </r>
  </si>
  <si>
    <r>
      <t>Ingeniería en Telecomunicaciones</t>
    </r>
    <r>
      <rPr>
        <vertAlign val="superscript"/>
        <sz val="10"/>
        <rFont val="Arial"/>
        <family val="2"/>
      </rPr>
      <t>c</t>
    </r>
  </si>
  <si>
    <r>
      <t>Investigación Biomédica Básica</t>
    </r>
    <r>
      <rPr>
        <vertAlign val="superscript"/>
        <sz val="10"/>
        <rFont val="Arial"/>
        <family val="2"/>
      </rPr>
      <t>e</t>
    </r>
  </si>
  <si>
    <t>Facultad de Estudios Superiores Aragón</t>
  </si>
  <si>
    <r>
      <t>LICENCIATURA</t>
    </r>
    <r>
      <rPr>
        <b/>
        <vertAlign val="superscript"/>
        <sz val="10"/>
        <rFont val="Arial"/>
        <family val="2"/>
      </rPr>
      <t>a</t>
    </r>
  </si>
  <si>
    <t>Ingeniería Geomática</t>
  </si>
  <si>
    <t>Centro de Investigaciones en Ecosistemas</t>
  </si>
  <si>
    <t>Ciencias Ambientales</t>
  </si>
  <si>
    <t>TÉCNICO PROFESIONAL</t>
  </si>
  <si>
    <r>
      <t>TÉCNICO</t>
    </r>
    <r>
      <rPr>
        <b/>
        <vertAlign val="superscript"/>
        <sz val="10"/>
        <rFont val="Arial"/>
        <family val="2"/>
      </rPr>
      <t>b</t>
    </r>
  </si>
  <si>
    <r>
      <t>Técnico Profesional</t>
    </r>
    <r>
      <rPr>
        <b/>
        <vertAlign val="superscript"/>
        <sz val="10"/>
        <rFont val="Arial"/>
        <family val="2"/>
      </rPr>
      <t>a</t>
    </r>
  </si>
  <si>
    <r>
      <t>Técnico</t>
    </r>
    <r>
      <rPr>
        <b/>
        <vertAlign val="superscript"/>
        <sz val="10"/>
        <rFont val="Arial"/>
        <family val="2"/>
      </rPr>
      <t>b</t>
    </r>
  </si>
  <si>
    <r>
      <t>Propedéutico de la Escuela Nacional de Música</t>
    </r>
    <r>
      <rPr>
        <b/>
        <vertAlign val="superscript"/>
        <sz val="10"/>
        <rFont val="Arial"/>
        <family val="2"/>
      </rPr>
      <t>c</t>
    </r>
  </si>
  <si>
    <r>
      <t xml:space="preserve">a </t>
    </r>
    <r>
      <rPr>
        <sz val="8"/>
        <rFont val="Arial"/>
        <family val="2"/>
      </rPr>
      <t>Sólo se ofrece en la Escuela Nacional de Música.</t>
    </r>
  </si>
  <si>
    <r>
      <t>b</t>
    </r>
    <r>
      <rPr>
        <sz val="8"/>
        <rFont val="Arial"/>
        <family val="2"/>
      </rPr>
      <t xml:space="preserve"> Únicamente se imparte la carrera de Enfermería.</t>
    </r>
  </si>
  <si>
    <r>
      <t>c</t>
    </r>
    <r>
      <rPr>
        <sz val="8"/>
        <rFont val="Arial"/>
        <family val="2"/>
      </rPr>
      <t xml:space="preserve"> Prerrequisito de admisión a las carreras de la Escuela Nacional de Música.</t>
    </r>
  </si>
  <si>
    <t>Entidad Académica / Carrera</t>
  </si>
  <si>
    <r>
      <t>Facultad de Arquitectura</t>
    </r>
    <r>
      <rPr>
        <b/>
        <vertAlign val="superscript"/>
        <sz val="10"/>
        <rFont val="Arial"/>
        <family val="2"/>
      </rPr>
      <t>b</t>
    </r>
  </si>
  <si>
    <t>Especialización en Medicina Veterinaria y Zootecnia (Producción Animal)</t>
  </si>
  <si>
    <t>Nivel / Entidad Académica / Carrera</t>
  </si>
  <si>
    <t>Nivel / Entidad Académica</t>
  </si>
  <si>
    <t>Carrera</t>
  </si>
  <si>
    <t>2006-2007</t>
  </si>
  <si>
    <t>Manejo Sustentable de Zonas Costeras</t>
  </si>
  <si>
    <t>Ingeniería Mecatrónica</t>
  </si>
  <si>
    <r>
      <t>d</t>
    </r>
    <r>
      <rPr>
        <sz val="8"/>
        <rFont val="Arial"/>
        <family val="2"/>
      </rPr>
      <t xml:space="preserve"> Esta carrera no tiene primer ingreso directo. Los 157 alumnos de primer ingreso que aparecen registrados, son el resultado de un segundo proceso de selección realizado a los alumnos asignados a las carreras de Administración y Contaduría de la propia Facultad.</t>
    </r>
  </si>
  <si>
    <r>
      <t>e</t>
    </r>
    <r>
      <rPr>
        <sz val="8"/>
        <rFont val="Arial"/>
        <family val="2"/>
      </rPr>
      <t xml:space="preserve"> Esta carrera no tiene primer ingreso directo. Los 21 alumnos de primer ingreso que aparecen registrados, son el resultado de un segundo proceso de selección realizado a los alumnos asignados a las carreras del área de las Ciencias Biológicas y de la Salud.</t>
    </r>
  </si>
  <si>
    <t>Ciencias de la Comunicación</t>
  </si>
  <si>
    <t>UNAM. POBLACIÓN ESCOLAR</t>
  </si>
  <si>
    <t>Urbanismo</t>
  </si>
  <si>
    <r>
      <t>a</t>
    </r>
    <r>
      <rPr>
        <sz val="8"/>
        <rFont val="Arial"/>
        <family val="2"/>
      </rPr>
      <t xml:space="preserve"> Esta carrera no tiene primer ingreso directo. Los 66 alumnos de primer ingreso que aparecen registrados, son el resultado de un segundo</t>
    </r>
  </si>
  <si>
    <r>
      <t>b</t>
    </r>
    <r>
      <rPr>
        <sz val="8"/>
        <rFont val="Arial"/>
        <family val="2"/>
      </rPr>
      <t xml:space="preserve"> No incluye 1,042 alumnos de reingreso inscritos en una modalidad de examen extraordinario que se cursa durante el periodo escolar.</t>
    </r>
  </si>
  <si>
    <t>FUENTES: Dirección General de Administración Escolar, UNAM.</t>
  </si>
  <si>
    <t xml:space="preserve">                  Escuela Nacional de Música, UNAM.</t>
  </si>
  <si>
    <r>
      <t>Médico Cirujano</t>
    </r>
    <r>
      <rPr>
        <vertAlign val="superscript"/>
        <sz val="10"/>
        <rFont val="Arial"/>
        <family val="2"/>
      </rPr>
      <t>f</t>
    </r>
  </si>
  <si>
    <t>Sistema Universidad Abierta</t>
  </si>
  <si>
    <t>Sistema Universidad Abierta y Educación a Distancia</t>
  </si>
  <si>
    <r>
      <t>a</t>
    </r>
    <r>
      <rPr>
        <sz val="8"/>
        <rFont val="Arial"/>
        <family val="2"/>
      </rPr>
      <t xml:space="preserve"> Las cifras de población corresponden al Sistema Escolarizado. Las del Sistema Universidad Abierta y Educación a Distancia se reportan en la tabla correspondiente.</t>
    </r>
  </si>
  <si>
    <t>SISTEMA UNIVERSIDAD ABIERTA Y EDUCACIÓN A DISTANCIA</t>
  </si>
  <si>
    <t>LICENCIATURA</t>
  </si>
  <si>
    <r>
      <t>c</t>
    </r>
    <r>
      <rPr>
        <sz val="8"/>
        <rFont val="Arial"/>
        <family val="2"/>
      </rPr>
      <t xml:space="preserve"> Esta carrera no tiene primer ingreso directo.</t>
    </r>
  </si>
  <si>
    <r>
      <t>f</t>
    </r>
    <r>
      <rPr>
        <sz val="8"/>
        <rFont val="Arial"/>
        <family val="2"/>
      </rPr>
      <t xml:space="preserve"> El reingreso incluye 1,450 alumnos de servicio social.</t>
    </r>
  </si>
  <si>
    <t>Instituto de Biotecnología y Centro de Ciencias Genómicas</t>
  </si>
  <si>
    <r>
      <t>TÉCNICO</t>
    </r>
    <r>
      <rPr>
        <b/>
        <vertAlign val="superscript"/>
        <sz val="10"/>
        <rFont val="Arial"/>
        <family val="2"/>
      </rPr>
      <t>a</t>
    </r>
  </si>
  <si>
    <t>Comunicación y Periodismo</t>
  </si>
  <si>
    <t>Total *</t>
  </si>
  <si>
    <r>
      <t>a</t>
    </r>
    <r>
      <rPr>
        <sz val="8"/>
        <rFont val="Arial"/>
        <family val="2"/>
      </rPr>
      <t xml:space="preserve"> Únicamente se imparte la carrera de Enfermería. Las cifras de población del Sistema Universidad Abierta se reportan en la tabla correspondiente.</t>
    </r>
  </si>
  <si>
    <t>Enseñanza de Alemán como Lengua Extranjera</t>
  </si>
  <si>
    <t>Enseñanza de Español como Lengua Extranjera</t>
  </si>
  <si>
    <t>Enseñanza de Francés como Lengua Extranjera</t>
  </si>
  <si>
    <t>Enseñanza de Inglés como Lengua Extranjera</t>
  </si>
  <si>
    <t>Enseñanza de Italiano como Lengua Extranjera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</si>
</sst>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0.0%"/>
    <numFmt numFmtId="187" formatCode="0.0"/>
    <numFmt numFmtId="188" formatCode="0.000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#,##0.0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sz val="10"/>
      <name val="Helv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24" applyFont="1" applyAlignment="1">
      <alignment horizontal="centerContinuous"/>
      <protection/>
    </xf>
    <xf numFmtId="0" fontId="6" fillId="0" borderId="0" xfId="24" applyFont="1" applyAlignment="1">
      <alignment horizontal="centerContinuous"/>
      <protection/>
    </xf>
    <xf numFmtId="0" fontId="6" fillId="0" borderId="0" xfId="24" applyFont="1">
      <alignment/>
      <protection/>
    </xf>
    <xf numFmtId="0" fontId="6" fillId="0" borderId="1" xfId="24" applyFont="1" applyBorder="1">
      <alignment/>
      <protection/>
    </xf>
    <xf numFmtId="0" fontId="10" fillId="0" borderId="0" xfId="24" applyFont="1" applyAlignment="1">
      <alignment horizontal="centerContinuous"/>
      <protection/>
    </xf>
    <xf numFmtId="0" fontId="10" fillId="0" borderId="0" xfId="24" applyFont="1">
      <alignment/>
      <protection/>
    </xf>
    <xf numFmtId="0" fontId="10" fillId="0" borderId="0" xfId="24" applyFont="1" applyAlignment="1">
      <alignment horizontal="right"/>
      <protection/>
    </xf>
    <xf numFmtId="0" fontId="10" fillId="0" borderId="1" xfId="24" applyFont="1" applyBorder="1" applyAlignment="1">
      <alignment horizontal="left"/>
      <protection/>
    </xf>
    <xf numFmtId="0" fontId="10" fillId="0" borderId="1" xfId="24" applyFont="1" applyBorder="1" applyAlignment="1">
      <alignment horizontal="center"/>
      <protection/>
    </xf>
    <xf numFmtId="0" fontId="10" fillId="0" borderId="1" xfId="24" applyFont="1" applyBorder="1">
      <alignment/>
      <protection/>
    </xf>
    <xf numFmtId="0" fontId="6" fillId="0" borderId="0" xfId="24" applyFont="1" applyAlignment="1">
      <alignment horizontal="center"/>
      <protection/>
    </xf>
    <xf numFmtId="3" fontId="6" fillId="0" borderId="0" xfId="24" applyNumberFormat="1" applyFont="1">
      <alignment/>
      <protection/>
    </xf>
    <xf numFmtId="0" fontId="9" fillId="0" borderId="0" xfId="24" applyFont="1">
      <alignment/>
      <protection/>
    </xf>
    <xf numFmtId="0" fontId="12" fillId="0" borderId="0" xfId="24" applyFont="1">
      <alignment/>
      <protection/>
    </xf>
    <xf numFmtId="2" fontId="6" fillId="0" borderId="0" xfId="24" applyNumberFormat="1" applyFont="1">
      <alignment/>
      <protection/>
    </xf>
    <xf numFmtId="0" fontId="6" fillId="0" borderId="0" xfId="24" applyFont="1" applyAlignment="1" quotePrefix="1">
      <alignment horizontal="left"/>
      <protection/>
    </xf>
    <xf numFmtId="3" fontId="6" fillId="0" borderId="1" xfId="24" applyNumberFormat="1" applyFont="1" applyBorder="1">
      <alignment/>
      <protection/>
    </xf>
    <xf numFmtId="0" fontId="9" fillId="0" borderId="1" xfId="24" applyFont="1" applyBorder="1" applyAlignment="1">
      <alignment horizontal="centerContinuous"/>
      <protection/>
    </xf>
    <xf numFmtId="0" fontId="6" fillId="0" borderId="1" xfId="24" applyFont="1" applyBorder="1" applyAlignment="1">
      <alignment horizontal="centerContinuous"/>
      <protection/>
    </xf>
    <xf numFmtId="0" fontId="10" fillId="0" borderId="1" xfId="24" applyFont="1" applyBorder="1" applyAlignment="1">
      <alignment horizontal="right"/>
      <protection/>
    </xf>
    <xf numFmtId="0" fontId="10" fillId="0" borderId="1" xfId="24" applyFont="1" applyBorder="1" applyAlignment="1">
      <alignment horizontal="centerContinuous"/>
      <protection/>
    </xf>
    <xf numFmtId="1" fontId="6" fillId="0" borderId="1" xfId="24" applyNumberFormat="1" applyFont="1" applyBorder="1">
      <alignment/>
      <protection/>
    </xf>
    <xf numFmtId="0" fontId="12" fillId="0" borderId="0" xfId="24" applyFont="1" applyAlignment="1">
      <alignment horizontal="left"/>
      <protection/>
    </xf>
    <xf numFmtId="0" fontId="6" fillId="0" borderId="0" xfId="24" applyFont="1" applyBorder="1">
      <alignment/>
      <protection/>
    </xf>
    <xf numFmtId="1" fontId="6" fillId="0" borderId="0" xfId="24" applyNumberFormat="1" applyFont="1" applyBorder="1">
      <alignment/>
      <protection/>
    </xf>
    <xf numFmtId="3" fontId="6" fillId="0" borderId="0" xfId="24" applyNumberFormat="1" applyFont="1" applyBorder="1">
      <alignment/>
      <protection/>
    </xf>
    <xf numFmtId="3" fontId="9" fillId="0" borderId="0" xfId="22" applyNumberFormat="1" applyFont="1" applyAlignment="1">
      <alignment horizontal="centerContinuous"/>
      <protection/>
    </xf>
    <xf numFmtId="0" fontId="6" fillId="0" borderId="0" xfId="22" applyFont="1" applyAlignment="1">
      <alignment horizontal="centerContinuous"/>
      <protection/>
    </xf>
    <xf numFmtId="3" fontId="6" fillId="0" borderId="0" xfId="22" applyNumberFormat="1" applyFont="1" applyAlignment="1">
      <alignment horizontal="centerContinuous"/>
      <protection/>
    </xf>
    <xf numFmtId="3" fontId="6" fillId="0" borderId="0" xfId="22" applyNumberFormat="1" applyFont="1">
      <alignment/>
      <protection/>
    </xf>
    <xf numFmtId="3" fontId="6" fillId="0" borderId="2" xfId="22" applyNumberFormat="1" applyFont="1" applyBorder="1">
      <alignment/>
      <protection/>
    </xf>
    <xf numFmtId="3" fontId="10" fillId="0" borderId="0" xfId="22" applyNumberFormat="1" applyFont="1" applyAlignment="1">
      <alignment horizontal="centerContinuous"/>
      <protection/>
    </xf>
    <xf numFmtId="3" fontId="10" fillId="0" borderId="0" xfId="22" applyNumberFormat="1" applyFont="1">
      <alignment/>
      <protection/>
    </xf>
    <xf numFmtId="3" fontId="10" fillId="0" borderId="0" xfId="22" applyNumberFormat="1" applyFont="1" applyAlignment="1">
      <alignment horizontal="right"/>
      <protection/>
    </xf>
    <xf numFmtId="3" fontId="6" fillId="0" borderId="1" xfId="22" applyNumberFormat="1" applyFont="1" applyBorder="1">
      <alignment/>
      <protection/>
    </xf>
    <xf numFmtId="0" fontId="6" fillId="0" borderId="0" xfId="22" applyFont="1">
      <alignment/>
      <protection/>
    </xf>
    <xf numFmtId="3" fontId="6" fillId="0" borderId="0" xfId="22" applyNumberFormat="1" applyFont="1" applyAlignment="1" quotePrefix="1">
      <alignment horizontal="left"/>
      <protection/>
    </xf>
    <xf numFmtId="0" fontId="10" fillId="0" borderId="0" xfId="22" applyFont="1">
      <alignment/>
      <protection/>
    </xf>
    <xf numFmtId="0" fontId="9" fillId="0" borderId="0" xfId="23" applyFont="1" applyAlignment="1">
      <alignment horizontal="centerContinuous"/>
      <protection/>
    </xf>
    <xf numFmtId="0" fontId="6" fillId="0" borderId="0" xfId="23" applyFont="1" applyAlignment="1">
      <alignment horizontal="centerContinuous"/>
      <protection/>
    </xf>
    <xf numFmtId="1" fontId="6" fillId="0" borderId="0" xfId="23" applyNumberFormat="1" applyFont="1" applyAlignment="1">
      <alignment horizontal="centerContinuous"/>
      <protection/>
    </xf>
    <xf numFmtId="0" fontId="6" fillId="0" borderId="0" xfId="23" applyFont="1" applyAlignment="1">
      <alignment/>
      <protection/>
    </xf>
    <xf numFmtId="0" fontId="6" fillId="0" borderId="0" xfId="23" applyFont="1">
      <alignment/>
      <protection/>
    </xf>
    <xf numFmtId="0" fontId="9" fillId="0" borderId="1" xfId="23" applyFont="1" applyBorder="1" applyAlignment="1">
      <alignment horizontal="centerContinuous"/>
      <protection/>
    </xf>
    <xf numFmtId="0" fontId="6" fillId="0" borderId="1" xfId="23" applyFont="1" applyBorder="1" applyAlignment="1">
      <alignment horizontal="centerContinuous"/>
      <protection/>
    </xf>
    <xf numFmtId="1" fontId="6" fillId="0" borderId="1" xfId="23" applyNumberFormat="1" applyFont="1" applyBorder="1" applyAlignment="1">
      <alignment horizontal="centerContinuous"/>
      <protection/>
    </xf>
    <xf numFmtId="1" fontId="10" fillId="0" borderId="0" xfId="23" applyNumberFormat="1" applyFont="1" applyAlignment="1">
      <alignment horizontal="centerContinuous"/>
      <protection/>
    </xf>
    <xf numFmtId="1" fontId="10" fillId="0" borderId="0" xfId="23" applyNumberFormat="1" applyFont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0" fontId="13" fillId="0" borderId="0" xfId="23" applyFont="1" applyAlignment="1">
      <alignment horizontal="centerContinuous"/>
      <protection/>
    </xf>
    <xf numFmtId="0" fontId="10" fillId="0" borderId="0" xfId="23" applyFont="1" applyAlignment="1">
      <alignment/>
      <protection/>
    </xf>
    <xf numFmtId="1" fontId="10" fillId="0" borderId="0" xfId="23" applyNumberFormat="1" applyFont="1" applyAlignment="1">
      <alignment horizontal="right"/>
      <protection/>
    </xf>
    <xf numFmtId="0" fontId="10" fillId="0" borderId="0" xfId="23" applyFont="1" applyAlignment="1">
      <alignment horizontal="center"/>
      <protection/>
    </xf>
    <xf numFmtId="0" fontId="10" fillId="0" borderId="0" xfId="23" applyFont="1">
      <alignment/>
      <protection/>
    </xf>
    <xf numFmtId="0" fontId="13" fillId="0" borderId="1" xfId="23" applyFont="1" applyBorder="1" applyAlignment="1">
      <alignment horizontal="centerContinuous"/>
      <protection/>
    </xf>
    <xf numFmtId="0" fontId="10" fillId="0" borderId="1" xfId="23" applyFont="1" applyBorder="1" applyAlignment="1">
      <alignment/>
      <protection/>
    </xf>
    <xf numFmtId="1" fontId="10" fillId="0" borderId="1" xfId="23" applyNumberFormat="1" applyFont="1" applyBorder="1" applyAlignment="1">
      <alignment horizontal="centerContinuous"/>
      <protection/>
    </xf>
    <xf numFmtId="0" fontId="10" fillId="0" borderId="1" xfId="23" applyFont="1" applyBorder="1" applyAlignment="1">
      <alignment horizontal="centerContinuous"/>
      <protection/>
    </xf>
    <xf numFmtId="1" fontId="10" fillId="0" borderId="0" xfId="23" applyNumberFormat="1" applyFont="1">
      <alignment/>
      <protection/>
    </xf>
    <xf numFmtId="1" fontId="6" fillId="0" borderId="0" xfId="23" applyNumberFormat="1" applyFont="1">
      <alignment/>
      <protection/>
    </xf>
    <xf numFmtId="0" fontId="6" fillId="0" borderId="1" xfId="23" applyFont="1" applyBorder="1">
      <alignment/>
      <protection/>
    </xf>
    <xf numFmtId="1" fontId="6" fillId="0" borderId="1" xfId="23" applyNumberFormat="1" applyFont="1" applyBorder="1">
      <alignment/>
      <protection/>
    </xf>
    <xf numFmtId="0" fontId="6" fillId="0" borderId="0" xfId="23" applyFont="1" applyBorder="1">
      <alignment/>
      <protection/>
    </xf>
    <xf numFmtId="1" fontId="6" fillId="0" borderId="0" xfId="23" applyNumberFormat="1" applyFont="1" applyBorder="1">
      <alignment/>
      <protection/>
    </xf>
    <xf numFmtId="3" fontId="6" fillId="0" borderId="0" xfId="23" applyNumberFormat="1" applyFont="1" applyBorder="1">
      <alignment/>
      <protection/>
    </xf>
    <xf numFmtId="0" fontId="10" fillId="0" borderId="0" xfId="24" applyFont="1" applyBorder="1" applyAlignment="1">
      <alignment horizontal="centerContinuous"/>
      <protection/>
    </xf>
    <xf numFmtId="0" fontId="6" fillId="0" borderId="0" xfId="24" applyFont="1" applyBorder="1" applyAlignment="1">
      <alignment horizontal="centerContinuous"/>
      <protection/>
    </xf>
    <xf numFmtId="0" fontId="10" fillId="0" borderId="0" xfId="24" applyFont="1" applyBorder="1" applyAlignment="1" quotePrefix="1">
      <alignment horizontal="right"/>
      <protection/>
    </xf>
    <xf numFmtId="0" fontId="10" fillId="0" borderId="0" xfId="24" applyFont="1" applyBorder="1" applyAlignment="1">
      <alignment horizontal="right"/>
      <protection/>
    </xf>
    <xf numFmtId="0" fontId="10" fillId="0" borderId="1" xfId="24" applyFont="1" applyBorder="1" applyAlignment="1" quotePrefix="1">
      <alignment horizontal="right"/>
      <protection/>
    </xf>
    <xf numFmtId="3" fontId="9" fillId="0" borderId="0" xfId="24" applyNumberFormat="1" applyFont="1" applyBorder="1">
      <alignment/>
      <protection/>
    </xf>
    <xf numFmtId="3" fontId="9" fillId="0" borderId="0" xfId="24" applyNumberFormat="1" applyFont="1">
      <alignment/>
      <protection/>
    </xf>
    <xf numFmtId="0" fontId="11" fillId="0" borderId="0" xfId="24" applyFont="1">
      <alignment/>
      <protection/>
    </xf>
    <xf numFmtId="0" fontId="6" fillId="0" borderId="0" xfId="24" applyFont="1" applyBorder="1" applyAlignment="1" quotePrefix="1">
      <alignment horizontal="left"/>
      <protection/>
    </xf>
    <xf numFmtId="0" fontId="9" fillId="0" borderId="0" xfId="24" applyFont="1" applyBorder="1">
      <alignment/>
      <protection/>
    </xf>
    <xf numFmtId="49" fontId="6" fillId="0" borderId="0" xfId="22" applyNumberFormat="1" applyFont="1">
      <alignment/>
      <protection/>
    </xf>
    <xf numFmtId="3" fontId="6" fillId="0" borderId="1" xfId="23" applyNumberFormat="1" applyFont="1" applyBorder="1">
      <alignment/>
      <protection/>
    </xf>
    <xf numFmtId="3" fontId="6" fillId="0" borderId="0" xfId="22" applyNumberFormat="1" applyFont="1" applyAlignment="1">
      <alignment/>
      <protection/>
    </xf>
    <xf numFmtId="1" fontId="6" fillId="0" borderId="1" xfId="22" applyNumberFormat="1" applyFont="1" applyBorder="1">
      <alignment/>
      <protection/>
    </xf>
    <xf numFmtId="0" fontId="9" fillId="0" borderId="0" xfId="24" applyFont="1" applyBorder="1" applyAlignment="1">
      <alignment horizontal="centerContinuous"/>
      <protection/>
    </xf>
    <xf numFmtId="3" fontId="9" fillId="0" borderId="0" xfId="24" applyNumberFormat="1" applyFont="1" applyBorder="1" applyAlignment="1">
      <alignment horizontal="centerContinuous"/>
      <protection/>
    </xf>
    <xf numFmtId="0" fontId="10" fillId="0" borderId="0" xfId="24" applyFont="1" applyBorder="1">
      <alignment/>
      <protection/>
    </xf>
    <xf numFmtId="0" fontId="10" fillId="0" borderId="0" xfId="24" applyFont="1" applyBorder="1" applyAlignment="1">
      <alignment horizontal="center"/>
      <protection/>
    </xf>
    <xf numFmtId="0" fontId="6" fillId="0" borderId="0" xfId="24" applyFont="1" applyBorder="1" applyAlignment="1">
      <alignment horizontal="left"/>
      <protection/>
    </xf>
    <xf numFmtId="0" fontId="6" fillId="0" borderId="0" xfId="24" applyFont="1" applyBorder="1" applyAlignment="1">
      <alignment horizontal="center"/>
      <protection/>
    </xf>
    <xf numFmtId="1" fontId="6" fillId="0" borderId="0" xfId="24" applyNumberFormat="1" applyFont="1" applyBorder="1" applyProtection="1">
      <alignment/>
      <protection/>
    </xf>
    <xf numFmtId="3" fontId="6" fillId="0" borderId="0" xfId="24" applyNumberFormat="1" applyFont="1" applyBorder="1" applyProtection="1">
      <alignment/>
      <protection/>
    </xf>
    <xf numFmtId="0" fontId="6" fillId="0" borderId="0" xfId="0" applyNumberFormat="1" applyFont="1" applyBorder="1" applyAlignment="1" quotePrefix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 quotePrefix="1">
      <alignment/>
    </xf>
    <xf numFmtId="49" fontId="6" fillId="0" borderId="0" xfId="24" applyNumberFormat="1" applyFont="1" applyBorder="1">
      <alignment/>
      <protection/>
    </xf>
    <xf numFmtId="1" fontId="9" fillId="0" borderId="0" xfId="24" applyNumberFormat="1" applyFont="1" applyBorder="1" applyProtection="1">
      <alignment/>
      <protection/>
    </xf>
    <xf numFmtId="1" fontId="6" fillId="0" borderId="0" xfId="24" applyNumberFormat="1" applyFont="1" applyBorder="1" applyAlignment="1" applyProtection="1" quotePrefix="1">
      <alignment horizontal="left"/>
      <protection/>
    </xf>
    <xf numFmtId="1" fontId="12" fillId="0" borderId="0" xfId="24" applyNumberFormat="1" applyFont="1" applyBorder="1" applyAlignment="1" applyProtection="1">
      <alignment horizontal="left"/>
      <protection/>
    </xf>
    <xf numFmtId="1" fontId="10" fillId="0" borderId="0" xfId="24" applyNumberFormat="1" applyFont="1" applyBorder="1" applyAlignment="1" applyProtection="1" quotePrefix="1">
      <alignment horizontal="left"/>
      <protection/>
    </xf>
    <xf numFmtId="1" fontId="10" fillId="0" borderId="0" xfId="24" applyNumberFormat="1" applyFont="1" applyBorder="1" applyProtection="1">
      <alignment/>
      <protection/>
    </xf>
    <xf numFmtId="1" fontId="12" fillId="0" borderId="0" xfId="24" applyNumberFormat="1" applyFont="1" applyBorder="1" applyProtection="1">
      <alignment/>
      <protection/>
    </xf>
    <xf numFmtId="0" fontId="6" fillId="0" borderId="0" xfId="0" applyFont="1" applyBorder="1" applyAlignment="1">
      <alignment/>
    </xf>
    <xf numFmtId="1" fontId="10" fillId="0" borderId="0" xfId="24" applyNumberFormat="1" applyFont="1" applyBorder="1" applyAlignment="1" applyProtection="1">
      <alignment horizontal="left"/>
      <protection/>
    </xf>
    <xf numFmtId="3" fontId="9" fillId="0" borderId="0" xfId="24" applyNumberFormat="1" applyFont="1" applyBorder="1" applyProtection="1">
      <alignment/>
      <protection/>
    </xf>
    <xf numFmtId="1" fontId="6" fillId="0" borderId="0" xfId="24" applyNumberFormat="1" applyFont="1" applyBorder="1" applyAlignment="1" applyProtection="1">
      <alignment horizontal="left"/>
      <protection/>
    </xf>
    <xf numFmtId="1" fontId="6" fillId="0" borderId="1" xfId="24" applyNumberFormat="1" applyFont="1" applyBorder="1" applyProtection="1">
      <alignment/>
      <protection/>
    </xf>
    <xf numFmtId="3" fontId="6" fillId="0" borderId="1" xfId="24" applyNumberFormat="1" applyFont="1" applyBorder="1" applyProtection="1">
      <alignment/>
      <protection/>
    </xf>
    <xf numFmtId="0" fontId="6" fillId="0" borderId="0" xfId="23" applyFont="1" applyBorder="1" applyAlignment="1">
      <alignment horizontal="centerContinuous"/>
      <protection/>
    </xf>
    <xf numFmtId="0" fontId="10" fillId="0" borderId="0" xfId="23" applyFont="1" applyBorder="1" applyAlignment="1">
      <alignment horizontal="centerContinuous"/>
      <protection/>
    </xf>
    <xf numFmtId="3" fontId="6" fillId="0" borderId="0" xfId="24" applyNumberFormat="1" applyFont="1" applyFill="1" applyBorder="1">
      <alignment/>
      <protection/>
    </xf>
    <xf numFmtId="3" fontId="6" fillId="0" borderId="0" xfId="24" applyNumberFormat="1" applyFont="1" applyFill="1">
      <alignment/>
      <protection/>
    </xf>
    <xf numFmtId="0" fontId="6" fillId="0" borderId="0" xfId="24" applyFont="1" applyFill="1">
      <alignment/>
      <protection/>
    </xf>
    <xf numFmtId="1" fontId="6" fillId="0" borderId="0" xfId="24" applyNumberFormat="1" applyFont="1" applyFill="1" applyBorder="1">
      <alignment/>
      <protection/>
    </xf>
    <xf numFmtId="49" fontId="6" fillId="0" borderId="0" xfId="24" applyNumberFormat="1" applyFont="1" applyFill="1">
      <alignment/>
      <protection/>
    </xf>
    <xf numFmtId="3" fontId="6" fillId="0" borderId="1" xfId="24" applyNumberFormat="1" applyFont="1" applyFill="1" applyBorder="1">
      <alignment/>
      <protection/>
    </xf>
    <xf numFmtId="0" fontId="6" fillId="0" borderId="1" xfId="24" applyFont="1" applyFill="1" applyBorder="1">
      <alignment/>
      <protection/>
    </xf>
    <xf numFmtId="3" fontId="6" fillId="0" borderId="0" xfId="0" applyNumberFormat="1" applyFont="1" applyFill="1" applyBorder="1" applyAlignment="1" quotePrefix="1">
      <alignment/>
    </xf>
    <xf numFmtId="3" fontId="9" fillId="0" borderId="0" xfId="24" applyNumberFormat="1" applyFont="1" applyFill="1">
      <alignment/>
      <protection/>
    </xf>
    <xf numFmtId="3" fontId="6" fillId="0" borderId="0" xfId="24" applyNumberFormat="1" applyFont="1" applyBorder="1" applyAlignment="1">
      <alignment horizontal="left"/>
      <protection/>
    </xf>
    <xf numFmtId="3" fontId="6" fillId="0" borderId="0" xfId="0" applyNumberFormat="1" applyFont="1" applyAlignment="1" quotePrefix="1">
      <alignment/>
    </xf>
    <xf numFmtId="1" fontId="6" fillId="0" borderId="0" xfId="24" applyNumberFormat="1" applyFont="1" applyFill="1" applyBorder="1" applyProtection="1">
      <alignment/>
      <protection/>
    </xf>
    <xf numFmtId="3" fontId="6" fillId="0" borderId="0" xfId="0" applyNumberFormat="1" applyFont="1" applyFill="1" applyAlignment="1" quotePrefix="1">
      <alignment/>
    </xf>
    <xf numFmtId="0" fontId="6" fillId="0" borderId="0" xfId="24" applyFont="1" applyFill="1" applyBorder="1">
      <alignment/>
      <protection/>
    </xf>
    <xf numFmtId="0" fontId="6" fillId="0" borderId="0" xfId="0" applyNumberFormat="1" applyFont="1" applyAlignment="1" quotePrefix="1">
      <alignment/>
    </xf>
    <xf numFmtId="0" fontId="6" fillId="0" borderId="0" xfId="24" applyFont="1" applyFill="1" applyBorder="1" applyAlignment="1">
      <alignment horizontal="right"/>
      <protection/>
    </xf>
    <xf numFmtId="3" fontId="6" fillId="0" borderId="1" xfId="22" applyNumberFormat="1" applyFont="1" applyBorder="1" applyAlignment="1">
      <alignment/>
      <protection/>
    </xf>
    <xf numFmtId="0" fontId="6" fillId="0" borderId="0" xfId="0" applyNumberFormat="1" applyFont="1" applyFill="1" applyAlignment="1" quotePrefix="1">
      <alignment/>
    </xf>
    <xf numFmtId="3" fontId="14" fillId="0" borderId="0" xfId="21" applyNumberFormat="1" applyFont="1" applyFill="1" applyBorder="1" applyAlignment="1">
      <alignment horizontal="right" wrapText="1"/>
      <protection/>
    </xf>
    <xf numFmtId="3" fontId="14" fillId="0" borderId="0" xfId="21" applyNumberFormat="1" applyFont="1" applyFill="1" applyBorder="1" applyAlignment="1">
      <alignment horizontal="right" wrapText="1"/>
      <protection/>
    </xf>
    <xf numFmtId="0" fontId="14" fillId="0" borderId="0" xfId="21" applyFont="1" applyFill="1" applyBorder="1" applyAlignment="1">
      <alignment horizontal="left" wrapText="1"/>
      <protection/>
    </xf>
    <xf numFmtId="3" fontId="15" fillId="0" borderId="0" xfId="24" applyNumberFormat="1" applyFont="1" applyFill="1" applyBorder="1">
      <alignment/>
      <protection/>
    </xf>
    <xf numFmtId="3" fontId="9" fillId="0" borderId="0" xfId="24" applyNumberFormat="1" applyFont="1" applyFill="1" applyBorder="1">
      <alignment/>
      <protection/>
    </xf>
    <xf numFmtId="0" fontId="9" fillId="0" borderId="0" xfId="23" applyFont="1" applyBorder="1">
      <alignment/>
      <protection/>
    </xf>
    <xf numFmtId="1" fontId="9" fillId="0" borderId="0" xfId="23" applyNumberFormat="1" applyFont="1" applyBorder="1">
      <alignment/>
      <protection/>
    </xf>
    <xf numFmtId="3" fontId="9" fillId="0" borderId="0" xfId="23" applyNumberFormat="1" applyFont="1" applyBorder="1">
      <alignment/>
      <protection/>
    </xf>
    <xf numFmtId="3" fontId="9" fillId="0" borderId="0" xfId="23" applyNumberFormat="1" applyFont="1">
      <alignment/>
      <protection/>
    </xf>
    <xf numFmtId="3" fontId="9" fillId="0" borderId="0" xfId="22" applyNumberFormat="1" applyFont="1">
      <alignment/>
      <protection/>
    </xf>
    <xf numFmtId="3" fontId="9" fillId="0" borderId="0" xfId="22" applyNumberFormat="1" applyFont="1" applyAlignment="1">
      <alignment/>
      <protection/>
    </xf>
    <xf numFmtId="0" fontId="6" fillId="0" borderId="0" xfId="24" applyNumberFormat="1" applyFont="1">
      <alignment/>
      <protection/>
    </xf>
    <xf numFmtId="3" fontId="6" fillId="0" borderId="0" xfId="24" applyNumberFormat="1" applyFont="1" applyAlignment="1">
      <alignment/>
      <protection/>
    </xf>
    <xf numFmtId="3" fontId="6" fillId="0" borderId="0" xfId="24" applyNumberFormat="1" applyFont="1" applyBorder="1" applyAlignment="1">
      <alignment/>
      <protection/>
    </xf>
    <xf numFmtId="3" fontId="9" fillId="0" borderId="0" xfId="24" applyNumberFormat="1" applyFont="1" applyBorder="1" applyAlignment="1">
      <alignment/>
      <protection/>
    </xf>
    <xf numFmtId="3" fontId="10" fillId="0" borderId="0" xfId="24" applyNumberFormat="1" applyFont="1" applyBorder="1" applyAlignment="1">
      <alignment horizontal="centerContinuous"/>
      <protection/>
    </xf>
    <xf numFmtId="3" fontId="10" fillId="0" borderId="0" xfId="24" applyNumberFormat="1" applyFont="1" applyBorder="1">
      <alignment/>
      <protection/>
    </xf>
    <xf numFmtId="3" fontId="10" fillId="0" borderId="0" xfId="24" applyNumberFormat="1" applyFont="1" applyBorder="1" applyAlignment="1">
      <alignment horizontal="right"/>
      <protection/>
    </xf>
    <xf numFmtId="3" fontId="10" fillId="0" borderId="0" xfId="24" applyNumberFormat="1" applyFont="1" applyBorder="1" applyAlignment="1" quotePrefix="1">
      <alignment horizontal="right"/>
      <protection/>
    </xf>
    <xf numFmtId="3" fontId="10" fillId="0" borderId="0" xfId="24" applyNumberFormat="1" applyFont="1" applyBorder="1" applyAlignment="1">
      <alignment/>
      <protection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22" applyFont="1" applyFill="1">
      <alignment/>
      <protection/>
    </xf>
    <xf numFmtId="3" fontId="6" fillId="0" borderId="0" xfId="22" applyNumberFormat="1" applyFont="1" applyFill="1">
      <alignment/>
      <protection/>
    </xf>
    <xf numFmtId="1" fontId="6" fillId="0" borderId="0" xfId="22" applyNumberFormat="1" applyFont="1" applyFill="1">
      <alignment/>
      <protection/>
    </xf>
    <xf numFmtId="3" fontId="6" fillId="0" borderId="0" xfId="24" applyNumberFormat="1" applyFont="1" applyBorder="1" applyAlignment="1">
      <alignment vertical="center"/>
      <protection/>
    </xf>
    <xf numFmtId="0" fontId="6" fillId="0" borderId="0" xfId="24" applyFont="1" applyAlignment="1">
      <alignment vertical="center"/>
      <protection/>
    </xf>
    <xf numFmtId="0" fontId="6" fillId="0" borderId="0" xfId="24" applyFont="1" applyBorder="1" applyAlignment="1">
      <alignment/>
      <protection/>
    </xf>
    <xf numFmtId="0" fontId="6" fillId="0" borderId="0" xfId="24" applyFont="1" applyAlignment="1">
      <alignment/>
      <protection/>
    </xf>
    <xf numFmtId="0" fontId="12" fillId="0" borderId="0" xfId="24" applyFont="1" applyFill="1" applyBorder="1" applyAlignment="1">
      <alignment/>
      <protection/>
    </xf>
    <xf numFmtId="3" fontId="6" fillId="0" borderId="0" xfId="24" applyNumberFormat="1" applyFont="1" applyFill="1" applyBorder="1" applyAlignment="1">
      <alignment/>
      <protection/>
    </xf>
    <xf numFmtId="1" fontId="12" fillId="0" borderId="0" xfId="24" applyNumberFormat="1" applyFont="1" applyBorder="1" applyAlignment="1" applyProtection="1">
      <alignment/>
      <protection/>
    </xf>
    <xf numFmtId="187" fontId="6" fillId="0" borderId="0" xfId="24" applyNumberFormat="1" applyFont="1">
      <alignment/>
      <protection/>
    </xf>
    <xf numFmtId="3" fontId="9" fillId="0" borderId="0" xfId="0" applyNumberFormat="1" applyFont="1" applyFill="1" applyAlignment="1" quotePrefix="1">
      <alignment/>
    </xf>
    <xf numFmtId="49" fontId="6" fillId="0" borderId="0" xfId="24" applyNumberFormat="1" applyFont="1" applyFill="1" applyBorder="1">
      <alignment/>
      <protection/>
    </xf>
    <xf numFmtId="0" fontId="6" fillId="0" borderId="0" xfId="0" applyNumberFormat="1" applyFont="1" applyFill="1" applyBorder="1" applyAlignment="1" quotePrefix="1">
      <alignment/>
    </xf>
    <xf numFmtId="3" fontId="6" fillId="0" borderId="0" xfId="22" applyNumberFormat="1" applyFont="1" applyFill="1" applyAlignment="1">
      <alignment/>
      <protection/>
    </xf>
    <xf numFmtId="0" fontId="0" fillId="0" borderId="0" xfId="0" applyFill="1" applyAlignment="1">
      <alignment/>
    </xf>
    <xf numFmtId="0" fontId="9" fillId="0" borderId="0" xfId="24" applyFont="1" applyFill="1">
      <alignment/>
      <protection/>
    </xf>
    <xf numFmtId="0" fontId="6" fillId="0" borderId="0" xfId="0" applyNumberFormat="1" applyFont="1" applyFill="1" applyBorder="1" applyAlignment="1" quotePrefix="1">
      <alignment/>
    </xf>
    <xf numFmtId="3" fontId="6" fillId="0" borderId="0" xfId="0" applyNumberFormat="1" applyFont="1" applyFill="1" applyAlignment="1" quotePrefix="1">
      <alignment/>
    </xf>
    <xf numFmtId="1" fontId="6" fillId="0" borderId="1" xfId="24" applyNumberFormat="1" applyFont="1" applyFill="1" applyBorder="1">
      <alignment/>
      <protection/>
    </xf>
    <xf numFmtId="1" fontId="9" fillId="0" borderId="0" xfId="24" applyNumberFormat="1" applyFont="1" applyFill="1" applyBorder="1">
      <alignment/>
      <protection/>
    </xf>
    <xf numFmtId="0" fontId="9" fillId="0" borderId="0" xfId="24" applyFont="1" applyFill="1" applyBorder="1">
      <alignment/>
      <protection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/>
    </xf>
    <xf numFmtId="0" fontId="9" fillId="0" borderId="0" xfId="24" applyFont="1" applyFill="1" applyBorder="1" applyAlignment="1" applyProtection="1">
      <alignment horizontal="left"/>
      <protection/>
    </xf>
    <xf numFmtId="3" fontId="16" fillId="0" borderId="0" xfId="21" applyNumberFormat="1" applyFont="1" applyFill="1" applyBorder="1" applyAlignment="1">
      <alignment horizontal="right" wrapText="1"/>
      <protection/>
    </xf>
    <xf numFmtId="1" fontId="9" fillId="0" borderId="0" xfId="24" applyNumberFormat="1" applyFont="1" applyFill="1" applyBorder="1" applyProtection="1">
      <alignment/>
      <protection/>
    </xf>
    <xf numFmtId="3" fontId="9" fillId="0" borderId="0" xfId="24" applyNumberFormat="1" applyFont="1" applyFill="1" applyBorder="1" applyProtection="1">
      <alignment/>
      <protection/>
    </xf>
    <xf numFmtId="0" fontId="9" fillId="0" borderId="0" xfId="24" applyFont="1" applyBorder="1" applyAlignment="1" quotePrefix="1">
      <alignment horizontal="left"/>
      <protection/>
    </xf>
    <xf numFmtId="0" fontId="9" fillId="0" borderId="0" xfId="0" applyNumberFormat="1" applyFont="1" applyAlignment="1" quotePrefix="1">
      <alignment/>
    </xf>
    <xf numFmtId="0" fontId="9" fillId="0" borderId="0" xfId="24" applyFont="1" applyAlignment="1" quotePrefix="1">
      <alignment horizontal="left"/>
      <protection/>
    </xf>
    <xf numFmtId="0" fontId="9" fillId="0" borderId="0" xfId="23" applyFont="1">
      <alignment/>
      <protection/>
    </xf>
    <xf numFmtId="1" fontId="13" fillId="0" borderId="0" xfId="23" applyNumberFormat="1" applyFont="1">
      <alignment/>
      <protection/>
    </xf>
    <xf numFmtId="1" fontId="9" fillId="0" borderId="0" xfId="24" applyNumberFormat="1" applyFont="1" applyBorder="1" applyAlignment="1" quotePrefix="1">
      <alignment horizontal="left"/>
      <protection/>
    </xf>
    <xf numFmtId="1" fontId="9" fillId="0" borderId="0" xfId="24" applyNumberFormat="1" applyFont="1" applyBorder="1">
      <alignment/>
      <protection/>
    </xf>
    <xf numFmtId="3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 quotePrefix="1">
      <alignment/>
    </xf>
    <xf numFmtId="3" fontId="9" fillId="0" borderId="0" xfId="0" applyNumberFormat="1" applyFont="1" applyAlignment="1" quotePrefix="1">
      <alignment/>
    </xf>
    <xf numFmtId="0" fontId="9" fillId="0" borderId="0" xfId="22" applyFont="1">
      <alignment/>
      <protection/>
    </xf>
    <xf numFmtId="1" fontId="6" fillId="0" borderId="0" xfId="23" applyNumberFormat="1" applyFont="1" applyFill="1">
      <alignment/>
      <protection/>
    </xf>
    <xf numFmtId="3" fontId="6" fillId="0" borderId="0" xfId="23" applyNumberFormat="1" applyFont="1" applyFill="1">
      <alignment/>
      <protection/>
    </xf>
    <xf numFmtId="1" fontId="9" fillId="0" borderId="0" xfId="23" applyNumberFormat="1" applyFont="1" applyFill="1">
      <alignment/>
      <protection/>
    </xf>
    <xf numFmtId="3" fontId="9" fillId="0" borderId="0" xfId="23" applyNumberFormat="1" applyFont="1" applyFill="1">
      <alignment/>
      <protection/>
    </xf>
    <xf numFmtId="3" fontId="0" fillId="0" borderId="0" xfId="0" applyNumberFormat="1" applyAlignment="1">
      <alignment/>
    </xf>
    <xf numFmtId="3" fontId="6" fillId="0" borderId="0" xfId="24" applyNumberFormat="1" applyFont="1" applyFill="1" applyAlignment="1">
      <alignment/>
      <protection/>
    </xf>
    <xf numFmtId="0" fontId="6" fillId="0" borderId="0" xfId="0" applyFont="1" applyAlignment="1">
      <alignment/>
    </xf>
    <xf numFmtId="3" fontId="6" fillId="0" borderId="0" xfId="24" applyNumberFormat="1" applyFont="1" applyBorder="1" applyAlignment="1">
      <alignment horizontal="right"/>
      <protection/>
    </xf>
    <xf numFmtId="3" fontId="6" fillId="0" borderId="0" xfId="24" applyNumberFormat="1" applyFont="1" applyFill="1" applyAlignment="1">
      <alignment horizontal="right"/>
      <protection/>
    </xf>
    <xf numFmtId="3" fontId="6" fillId="0" borderId="0" xfId="24" applyNumberFormat="1" applyFont="1" applyFill="1" applyBorder="1" applyAlignment="1" quotePrefix="1">
      <alignment horizontal="right"/>
      <protection/>
    </xf>
    <xf numFmtId="0" fontId="17" fillId="0" borderId="0" xfId="23" applyFont="1">
      <alignment/>
      <protection/>
    </xf>
    <xf numFmtId="0" fontId="17" fillId="0" borderId="0" xfId="23" applyFont="1" applyBorder="1">
      <alignment/>
      <protection/>
    </xf>
    <xf numFmtId="3" fontId="17" fillId="0" borderId="0" xfId="23" applyNumberFormat="1" applyFont="1" applyBorder="1">
      <alignment/>
      <protection/>
    </xf>
    <xf numFmtId="3" fontId="6" fillId="0" borderId="0" xfId="23" applyNumberFormat="1" applyFont="1">
      <alignment/>
      <protection/>
    </xf>
    <xf numFmtId="0" fontId="10" fillId="0" borderId="0" xfId="23" applyFont="1" applyAlignment="1">
      <alignment horizontal="left" indent="2"/>
      <protection/>
    </xf>
    <xf numFmtId="0" fontId="9" fillId="0" borderId="0" xfId="24" applyFont="1" applyAlignment="1">
      <alignment horizontal="center"/>
      <protection/>
    </xf>
    <xf numFmtId="1" fontId="12" fillId="0" borderId="0" xfId="24" applyNumberFormat="1" applyFont="1" applyBorder="1" applyAlignment="1" applyProtection="1">
      <alignment wrapText="1"/>
      <protection/>
    </xf>
    <xf numFmtId="0" fontId="6" fillId="0" borderId="0" xfId="0" applyFont="1" applyAlignment="1">
      <alignment/>
    </xf>
    <xf numFmtId="1" fontId="9" fillId="0" borderId="0" xfId="23" applyNumberFormat="1" applyFont="1" applyAlignment="1">
      <alignment horizontal="center"/>
      <protection/>
    </xf>
    <xf numFmtId="3" fontId="9" fillId="0" borderId="0" xfId="22" applyNumberFormat="1" applyFont="1" applyAlignment="1">
      <alignment horizontal="center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original" xfId="21"/>
    <cellStyle name="Normal_pe_bach" xfId="22"/>
    <cellStyle name="Normal_peba_aj" xfId="23"/>
    <cellStyle name="Normal_poblac99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3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BDB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29</xdr:row>
      <xdr:rowOff>9525</xdr:rowOff>
    </xdr:from>
    <xdr:to>
      <xdr:col>11</xdr:col>
      <xdr:colOff>38100</xdr:colOff>
      <xdr:row>31</xdr:row>
      <xdr:rowOff>19050</xdr:rowOff>
    </xdr:to>
    <xdr:sp>
      <xdr:nvSpPr>
        <xdr:cNvPr id="1" name="TextBox 13"/>
        <xdr:cNvSpPr txBox="1">
          <a:spLocks noChangeArrowheads="1"/>
        </xdr:cNvSpPr>
      </xdr:nvSpPr>
      <xdr:spPr>
        <a:xfrm>
          <a:off x="4133850" y="4438650"/>
          <a:ext cx="3733800" cy="3143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/>
            <a:t>* No incluye 2,941 alumnos que solicitaron suspender temporalmente sus estudios (artículo 23 del Reglamento General de Inscripciones).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uarios\MARY\eventual\Graficas%20C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as_gr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zoomScale="85" zoomScaleNormal="85" workbookViewId="0" topLeftCell="A13">
      <selection activeCell="N42" sqref="N42"/>
    </sheetView>
  </sheetViews>
  <sheetFormatPr defaultColWidth="11.421875" defaultRowHeight="12.75"/>
  <cols>
    <col min="1" max="1" width="1.7109375" style="4" customWidth="1"/>
    <col min="2" max="2" width="51.57421875" style="4" customWidth="1"/>
    <col min="3" max="4" width="8.28125" style="4" customWidth="1"/>
    <col min="5" max="5" width="9.57421875" style="4" customWidth="1"/>
    <col min="6" max="6" width="1.57421875" style="4" customWidth="1"/>
    <col min="7" max="8" width="8.28125" style="4" customWidth="1"/>
    <col min="9" max="9" width="9.7109375" style="4" customWidth="1"/>
    <col min="10" max="10" width="1.57421875" style="4" customWidth="1"/>
    <col min="11" max="11" width="8.57421875" style="4" customWidth="1"/>
    <col min="12" max="12" width="0.9921875" style="4" customWidth="1"/>
    <col min="13" max="16384" width="11.421875" style="4" customWidth="1"/>
  </cols>
  <sheetData>
    <row r="1" spans="1:11" ht="12.75">
      <c r="A1" s="202" t="s">
        <v>170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12.75" customHeight="1">
      <c r="A2" s="2" t="s">
        <v>86</v>
      </c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2.75" customHeight="1">
      <c r="A3" s="2" t="s">
        <v>164</v>
      </c>
      <c r="B3" s="2"/>
      <c r="C3" s="3"/>
      <c r="D3" s="3"/>
      <c r="E3" s="3"/>
      <c r="F3" s="3"/>
      <c r="G3" s="3"/>
      <c r="H3" s="3"/>
      <c r="I3" s="3"/>
      <c r="J3" s="3"/>
      <c r="K3" s="3"/>
    </row>
    <row r="4" spans="1:12" ht="12.75" customHeight="1">
      <c r="A4" s="19"/>
      <c r="B4" s="19"/>
      <c r="C4" s="20"/>
      <c r="D4" s="20"/>
      <c r="E4" s="20"/>
      <c r="F4" s="20"/>
      <c r="G4" s="20"/>
      <c r="H4" s="20"/>
      <c r="I4" s="20"/>
      <c r="J4" s="20"/>
      <c r="K4" s="20"/>
      <c r="L4" s="5"/>
    </row>
    <row r="5" ht="9" customHeight="1"/>
    <row r="6" spans="3:12" s="25" customFormat="1" ht="9.75" customHeight="1">
      <c r="C6" s="67" t="s">
        <v>94</v>
      </c>
      <c r="D6" s="67"/>
      <c r="E6" s="67"/>
      <c r="F6" s="67"/>
      <c r="G6" s="67" t="s">
        <v>95</v>
      </c>
      <c r="H6" s="68"/>
      <c r="I6" s="67"/>
      <c r="J6" s="67"/>
      <c r="K6" s="84" t="s">
        <v>96</v>
      </c>
      <c r="L6" s="152"/>
    </row>
    <row r="7" spans="3:12" s="25" customFormat="1" ht="9.75" customHeight="1">
      <c r="C7" s="69" t="s">
        <v>108</v>
      </c>
      <c r="D7" s="70" t="s">
        <v>109</v>
      </c>
      <c r="E7" s="70" t="s">
        <v>110</v>
      </c>
      <c r="F7" s="70"/>
      <c r="G7" s="70" t="s">
        <v>108</v>
      </c>
      <c r="H7" s="70" t="s">
        <v>109</v>
      </c>
      <c r="I7" s="70" t="s">
        <v>99</v>
      </c>
      <c r="J7" s="70"/>
      <c r="K7" s="84" t="s">
        <v>187</v>
      </c>
      <c r="L7" s="152"/>
    </row>
    <row r="8" spans="1:12" s="25" customFormat="1" ht="9.75" customHeight="1">
      <c r="A8" s="5"/>
      <c r="B8" s="5"/>
      <c r="C8" s="71"/>
      <c r="D8" s="21"/>
      <c r="E8" s="21"/>
      <c r="F8" s="21"/>
      <c r="G8" s="21"/>
      <c r="H8" s="21"/>
      <c r="I8" s="21"/>
      <c r="J8" s="21"/>
      <c r="K8" s="22"/>
      <c r="L8" s="5"/>
    </row>
    <row r="9" ht="12.75" customHeight="1">
      <c r="O9" s="27"/>
    </row>
    <row r="10" spans="1:17" ht="12.75" customHeight="1">
      <c r="A10" s="14" t="s">
        <v>133</v>
      </c>
      <c r="B10" s="14"/>
      <c r="C10" s="72">
        <f>SUM(C11:C12)</f>
        <v>4261</v>
      </c>
      <c r="D10" s="72">
        <f>SUM(D11:D12)</f>
        <v>3997</v>
      </c>
      <c r="E10" s="72">
        <f>SUM(E11:E12)</f>
        <v>8258</v>
      </c>
      <c r="F10" s="73"/>
      <c r="G10" s="72">
        <f>SUM(G11:G12)</f>
        <v>7109</v>
      </c>
      <c r="H10" s="72">
        <f>SUM(H11:H12)</f>
        <v>5863</v>
      </c>
      <c r="I10" s="72">
        <f>SUM(I11:I12)</f>
        <v>12972</v>
      </c>
      <c r="J10" s="73"/>
      <c r="K10" s="72">
        <f>SUM(E10,I10)</f>
        <v>21230</v>
      </c>
      <c r="L10" s="74"/>
      <c r="O10" s="136" t="s">
        <v>133</v>
      </c>
      <c r="P10" s="13">
        <f>SUM(K10)</f>
        <v>21230</v>
      </c>
      <c r="Q10" s="157">
        <f>+P10/$P$14*100</f>
        <v>7.266566265060241</v>
      </c>
    </row>
    <row r="11" spans="2:17" ht="12.75" customHeight="1">
      <c r="B11" s="4" t="s">
        <v>35</v>
      </c>
      <c r="C11" s="27">
        <f>4261-85</f>
        <v>4176</v>
      </c>
      <c r="D11" s="27">
        <f>3997-9</f>
        <v>3988</v>
      </c>
      <c r="E11" s="13">
        <f>SUM(C11:D11)</f>
        <v>8164</v>
      </c>
      <c r="F11" s="13"/>
      <c r="G11" s="27">
        <f>7109-26</f>
        <v>7083</v>
      </c>
      <c r="H11" s="27">
        <f>5863-3</f>
        <v>5860</v>
      </c>
      <c r="I11" s="13">
        <f>SUM(G11:H11)</f>
        <v>12943</v>
      </c>
      <c r="J11" s="13"/>
      <c r="K11" s="13">
        <f aca="true" t="shared" si="0" ref="K11:K17">SUM(E11,I11)</f>
        <v>21107</v>
      </c>
      <c r="L11" s="74"/>
      <c r="O11" s="136" t="s">
        <v>33</v>
      </c>
      <c r="P11" s="13">
        <f>SUM(K13)</f>
        <v>163368</v>
      </c>
      <c r="Q11" s="157">
        <f>+P11/$P$14*100</f>
        <v>55.91730558598028</v>
      </c>
    </row>
    <row r="12" spans="2:17" ht="12.75" customHeight="1">
      <c r="B12" s="4" t="s">
        <v>177</v>
      </c>
      <c r="C12" s="145">
        <v>85</v>
      </c>
      <c r="D12" s="145">
        <v>9</v>
      </c>
      <c r="E12" s="13">
        <f>SUM(C12:D12)</f>
        <v>94</v>
      </c>
      <c r="F12" s="13"/>
      <c r="G12" s="145">
        <v>26</v>
      </c>
      <c r="H12" s="145">
        <v>3</v>
      </c>
      <c r="I12" s="13">
        <f>SUM(G12:H12)</f>
        <v>29</v>
      </c>
      <c r="J12" s="13"/>
      <c r="K12" s="13">
        <f t="shared" si="0"/>
        <v>123</v>
      </c>
      <c r="L12" s="74"/>
      <c r="O12" s="4" t="s">
        <v>34</v>
      </c>
      <c r="P12" s="13">
        <f>SUM(K20)</f>
        <v>106298</v>
      </c>
      <c r="Q12" s="157">
        <f>+P12/$P$14*100</f>
        <v>36.383488499452355</v>
      </c>
    </row>
    <row r="13" spans="1:17" ht="12.75" customHeight="1">
      <c r="A13" s="14" t="s">
        <v>33</v>
      </c>
      <c r="B13" s="14"/>
      <c r="C13" s="115">
        <f>SUM(C14:C15)</f>
        <v>17458</v>
      </c>
      <c r="D13" s="115">
        <f>SUM(D14:D15)</f>
        <v>19471</v>
      </c>
      <c r="E13" s="115">
        <f>SUM(E14:E15)</f>
        <v>36929</v>
      </c>
      <c r="F13" s="115"/>
      <c r="G13" s="115">
        <f>SUM(G14:G15)</f>
        <v>60489</v>
      </c>
      <c r="H13" s="115">
        <f>SUM(H14:H15)</f>
        <v>65950</v>
      </c>
      <c r="I13" s="115">
        <f>SUM(I14:I15)</f>
        <v>126439</v>
      </c>
      <c r="J13" s="115"/>
      <c r="K13" s="115">
        <f t="shared" si="0"/>
        <v>163368</v>
      </c>
      <c r="L13" s="109"/>
      <c r="M13" s="13"/>
      <c r="O13" s="4" t="s">
        <v>134</v>
      </c>
      <c r="P13" s="13">
        <f>SUM(K16:K17)</f>
        <v>1264</v>
      </c>
      <c r="Q13" s="157">
        <f>+P13/$P$14*100</f>
        <v>0.43263964950711936</v>
      </c>
    </row>
    <row r="14" spans="2:17" ht="12.75" customHeight="1">
      <c r="B14" s="4" t="s">
        <v>35</v>
      </c>
      <c r="C14" s="108">
        <v>15547</v>
      </c>
      <c r="D14" s="108">
        <v>18033</v>
      </c>
      <c r="E14" s="108">
        <f>SUM(C14:D14)</f>
        <v>33580</v>
      </c>
      <c r="F14" s="108"/>
      <c r="G14" s="108">
        <v>56051</v>
      </c>
      <c r="H14" s="108">
        <v>61705</v>
      </c>
      <c r="I14" s="108">
        <f>SUM(G14:H14)</f>
        <v>117756</v>
      </c>
      <c r="J14" s="107"/>
      <c r="K14" s="108">
        <f t="shared" si="0"/>
        <v>151336</v>
      </c>
      <c r="M14" s="13"/>
      <c r="P14" s="13">
        <f>SUM(P10,P11,P12,P13)</f>
        <v>292160</v>
      </c>
      <c r="Q14" s="16">
        <f>+P14/$P$14*100</f>
        <v>100</v>
      </c>
    </row>
    <row r="15" spans="2:16" ht="12.75" customHeight="1">
      <c r="B15" s="4" t="s">
        <v>178</v>
      </c>
      <c r="C15" s="192">
        <v>1911</v>
      </c>
      <c r="D15" s="192">
        <v>1438</v>
      </c>
      <c r="E15" s="108">
        <f>SUM(C15:D15)</f>
        <v>3349</v>
      </c>
      <c r="F15" s="192"/>
      <c r="G15" s="192">
        <v>4438</v>
      </c>
      <c r="H15" s="192">
        <v>4245</v>
      </c>
      <c r="I15" s="108">
        <f>SUM(G15:H15)</f>
        <v>8683</v>
      </c>
      <c r="J15" s="192"/>
      <c r="K15" s="108">
        <f t="shared" si="0"/>
        <v>12032</v>
      </c>
      <c r="P15" s="108">
        <f>K24</f>
        <v>729</v>
      </c>
    </row>
    <row r="16" spans="1:16" ht="12.75" customHeight="1">
      <c r="A16" s="14" t="s">
        <v>152</v>
      </c>
      <c r="B16" s="14"/>
      <c r="C16" s="158">
        <v>3</v>
      </c>
      <c r="D16" s="158">
        <v>1</v>
      </c>
      <c r="E16" s="115">
        <f>SUM(C16:D16)</f>
        <v>4</v>
      </c>
      <c r="F16" s="158"/>
      <c r="G16" s="158">
        <v>2</v>
      </c>
      <c r="H16" s="158">
        <v>0</v>
      </c>
      <c r="I16" s="115">
        <f>SUM(G16:H16)</f>
        <v>2</v>
      </c>
      <c r="J16" s="158"/>
      <c r="K16" s="73">
        <f t="shared" si="0"/>
        <v>6</v>
      </c>
      <c r="O16" s="4" t="s">
        <v>99</v>
      </c>
      <c r="P16" s="137">
        <f>SUM(P14:P15)</f>
        <v>292889</v>
      </c>
    </row>
    <row r="17" spans="1:13" s="109" customFormat="1" ht="12.75" customHeight="1">
      <c r="A17" s="163" t="s">
        <v>153</v>
      </c>
      <c r="B17" s="163"/>
      <c r="C17" s="115">
        <f>SUM(C18:C19)</f>
        <v>1</v>
      </c>
      <c r="D17" s="115">
        <f>SUM(D18:D19)</f>
        <v>103</v>
      </c>
      <c r="E17" s="115">
        <f>SUM(E18:E19)</f>
        <v>104</v>
      </c>
      <c r="F17" s="115"/>
      <c r="G17" s="115">
        <f>SUM(G18:G19)</f>
        <v>86</v>
      </c>
      <c r="H17" s="115">
        <f>SUM(H18:H19)</f>
        <v>1068</v>
      </c>
      <c r="I17" s="115">
        <f>SUM(G17:H17)</f>
        <v>1154</v>
      </c>
      <c r="J17" s="115"/>
      <c r="K17" s="73">
        <f t="shared" si="0"/>
        <v>1258</v>
      </c>
      <c r="M17" s="108"/>
    </row>
    <row r="18" spans="2:16" s="109" customFormat="1" ht="12.75" customHeight="1">
      <c r="B18" s="109" t="s">
        <v>35</v>
      </c>
      <c r="C18" s="195" t="s">
        <v>100</v>
      </c>
      <c r="D18" s="195" t="s">
        <v>100</v>
      </c>
      <c r="E18" s="195" t="s">
        <v>100</v>
      </c>
      <c r="F18" s="108"/>
      <c r="G18" s="108">
        <v>42</v>
      </c>
      <c r="H18" s="108">
        <v>122</v>
      </c>
      <c r="I18" s="108">
        <f aca="true" t="shared" si="1" ref="I18:I23">SUM(G18:H18)</f>
        <v>164</v>
      </c>
      <c r="J18" s="108"/>
      <c r="K18" s="108">
        <v>164</v>
      </c>
      <c r="P18" s="108">
        <f>SUM(P16:P17)</f>
        <v>292889</v>
      </c>
    </row>
    <row r="19" spans="2:11" s="109" customFormat="1" ht="12.75" customHeight="1">
      <c r="B19" s="4" t="s">
        <v>177</v>
      </c>
      <c r="C19" s="108">
        <v>1</v>
      </c>
      <c r="D19" s="108">
        <v>103</v>
      </c>
      <c r="E19" s="108">
        <f>SUM(C19:D19)</f>
        <v>104</v>
      </c>
      <c r="F19" s="108"/>
      <c r="G19" s="108">
        <v>44</v>
      </c>
      <c r="H19" s="108">
        <v>946</v>
      </c>
      <c r="I19" s="108">
        <f t="shared" si="1"/>
        <v>990</v>
      </c>
      <c r="J19" s="108"/>
      <c r="K19" s="108">
        <f aca="true" t="shared" si="2" ref="K19:K24">SUM(E19,I19)</f>
        <v>1094</v>
      </c>
    </row>
    <row r="20" spans="1:13" ht="12.75" customHeight="1">
      <c r="A20" s="14" t="s">
        <v>34</v>
      </c>
      <c r="B20" s="14"/>
      <c r="C20" s="73">
        <f>SUM(C21:C23)</f>
        <v>16521</v>
      </c>
      <c r="D20" s="73">
        <f>SUM(D21:D23)</f>
        <v>17167</v>
      </c>
      <c r="E20" s="73">
        <f>SUM(E21:E23)</f>
        <v>33688</v>
      </c>
      <c r="F20" s="73"/>
      <c r="G20" s="73">
        <f>SUM(G21:G23)</f>
        <v>36305</v>
      </c>
      <c r="H20" s="73">
        <f>SUM(H21:H23)</f>
        <v>36305</v>
      </c>
      <c r="I20" s="73">
        <f>SUM(I21:I23)</f>
        <v>72610</v>
      </c>
      <c r="J20" s="73"/>
      <c r="K20" s="73">
        <f t="shared" si="2"/>
        <v>106298</v>
      </c>
      <c r="M20" s="13"/>
    </row>
    <row r="21" spans="2:12" ht="12.75" customHeight="1">
      <c r="B21" s="4" t="s">
        <v>114</v>
      </c>
      <c r="C21" s="13">
        <v>7662</v>
      </c>
      <c r="D21" s="13">
        <v>7674</v>
      </c>
      <c r="E21" s="108">
        <f>SUM(C21:D21)</f>
        <v>15336</v>
      </c>
      <c r="F21" s="13"/>
      <c r="G21" s="13">
        <v>16862</v>
      </c>
      <c r="H21" s="13">
        <v>16184</v>
      </c>
      <c r="I21" s="108">
        <f t="shared" si="1"/>
        <v>33046</v>
      </c>
      <c r="J21" s="13"/>
      <c r="K21" s="13">
        <f t="shared" si="2"/>
        <v>48382</v>
      </c>
      <c r="L21" s="13"/>
    </row>
    <row r="22" spans="2:13" ht="12.75" customHeight="1">
      <c r="B22" s="4" t="s">
        <v>36</v>
      </c>
      <c r="C22" s="13">
        <v>8551</v>
      </c>
      <c r="D22" s="13">
        <v>9138</v>
      </c>
      <c r="E22" s="108">
        <f>SUM(C22:D22)</f>
        <v>17689</v>
      </c>
      <c r="F22" s="13"/>
      <c r="G22" s="13">
        <v>18875</v>
      </c>
      <c r="H22" s="13">
        <v>19421</v>
      </c>
      <c r="I22" s="108">
        <f t="shared" si="1"/>
        <v>38296</v>
      </c>
      <c r="J22" s="13"/>
      <c r="K22" s="13">
        <f t="shared" si="2"/>
        <v>55985</v>
      </c>
      <c r="L22" s="13"/>
      <c r="M22" s="25"/>
    </row>
    <row r="23" spans="2:12" ht="12.75" customHeight="1">
      <c r="B23" s="75" t="s">
        <v>37</v>
      </c>
      <c r="C23" s="13">
        <v>308</v>
      </c>
      <c r="D23" s="13">
        <v>355</v>
      </c>
      <c r="E23" s="108">
        <f>SUM(C23:D23)</f>
        <v>663</v>
      </c>
      <c r="F23" s="13"/>
      <c r="G23" s="13">
        <v>568</v>
      </c>
      <c r="H23" s="13">
        <v>700</v>
      </c>
      <c r="I23" s="108">
        <f t="shared" si="1"/>
        <v>1268</v>
      </c>
      <c r="J23" s="13"/>
      <c r="K23" s="13">
        <f t="shared" si="2"/>
        <v>1931</v>
      </c>
      <c r="L23" s="27"/>
    </row>
    <row r="24" spans="1:12" ht="12.75" customHeight="1">
      <c r="A24" s="14" t="s">
        <v>154</v>
      </c>
      <c r="B24" s="14"/>
      <c r="C24" s="115">
        <v>169</v>
      </c>
      <c r="D24" s="115">
        <v>88</v>
      </c>
      <c r="E24" s="115">
        <f>SUM(C24:D24)</f>
        <v>257</v>
      </c>
      <c r="F24" s="115"/>
      <c r="G24" s="115">
        <v>319</v>
      </c>
      <c r="H24" s="115">
        <v>153</v>
      </c>
      <c r="I24" s="115">
        <f>SUM(G24:H24)</f>
        <v>472</v>
      </c>
      <c r="J24" s="115"/>
      <c r="K24" s="115">
        <f t="shared" si="2"/>
        <v>729</v>
      </c>
      <c r="L24" s="74"/>
    </row>
    <row r="25" spans="1:12" ht="12.7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9" customHeight="1">
      <c r="A26" s="25"/>
      <c r="B26" s="25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 ht="12.75" customHeight="1">
      <c r="A27" s="76" t="s">
        <v>105</v>
      </c>
      <c r="B27" s="76"/>
      <c r="C27" s="72">
        <f>SUM(C10,C13,C16,C17,C20,C24)</f>
        <v>38413</v>
      </c>
      <c r="D27" s="72">
        <f>SUM(D10,D13,D16,D17,D20,D24)</f>
        <v>40827</v>
      </c>
      <c r="E27" s="72">
        <f>SUM(E10,E13,E16,E17,E20,E24)</f>
        <v>79240</v>
      </c>
      <c r="F27" s="72"/>
      <c r="G27" s="72">
        <f>SUM(G10,G13,G16,G17,G20,G24)</f>
        <v>104310</v>
      </c>
      <c r="H27" s="72">
        <f>SUM(H10,H13,H16,H17,H20,H24)</f>
        <v>109339</v>
      </c>
      <c r="I27" s="72">
        <f>SUM(I10,I13,I16,I17,I20,I24)</f>
        <v>213649</v>
      </c>
      <c r="J27" s="72"/>
      <c r="K27" s="72">
        <f>SUM(K10,K13,K16,K17,K20,K24)</f>
        <v>292889</v>
      </c>
      <c r="L27" s="116"/>
    </row>
    <row r="28" spans="1:12" ht="9" customHeight="1">
      <c r="A28" s="5"/>
      <c r="B28" s="5"/>
      <c r="C28" s="5"/>
      <c r="D28" s="5"/>
      <c r="E28" s="18"/>
      <c r="F28" s="18"/>
      <c r="G28" s="5"/>
      <c r="H28" s="5"/>
      <c r="I28" s="23"/>
      <c r="J28" s="23"/>
      <c r="K28" s="18"/>
      <c r="L28" s="18"/>
    </row>
    <row r="29" spans="1:12" ht="12" customHeight="1">
      <c r="A29" s="25"/>
      <c r="B29" s="25"/>
      <c r="J29" s="26"/>
      <c r="K29" s="27"/>
      <c r="L29" s="27"/>
    </row>
    <row r="30" spans="1:12" ht="12" customHeight="1">
      <c r="A30" s="15" t="s">
        <v>155</v>
      </c>
      <c r="B30" s="7"/>
      <c r="H30" s="13"/>
      <c r="J30" s="26"/>
      <c r="K30" s="27"/>
      <c r="L30" s="27"/>
    </row>
    <row r="31" spans="1:11" ht="12" customHeight="1">
      <c r="A31" s="15" t="s">
        <v>156</v>
      </c>
      <c r="B31" s="7"/>
      <c r="H31" s="13"/>
      <c r="I31" s="13"/>
      <c r="K31" s="13"/>
    </row>
    <row r="32" spans="1:11" ht="12" customHeight="1">
      <c r="A32" s="15" t="s">
        <v>157</v>
      </c>
      <c r="B32" s="7"/>
      <c r="K32" s="13"/>
    </row>
    <row r="33" ht="12" customHeight="1"/>
    <row r="34" ht="12.75">
      <c r="A34" s="7" t="s">
        <v>106</v>
      </c>
    </row>
    <row r="48" spans="3:11" ht="12.75">
      <c r="C48" s="13"/>
      <c r="D48" s="13"/>
      <c r="E48" s="13"/>
      <c r="F48" s="13"/>
      <c r="G48" s="13"/>
      <c r="H48" s="13"/>
      <c r="I48" s="13"/>
      <c r="J48" s="13"/>
      <c r="K48" s="13"/>
    </row>
  </sheetData>
  <mergeCells count="1">
    <mergeCell ref="A1:K1"/>
  </mergeCells>
  <printOptions horizontalCentered="1"/>
  <pageMargins left="0.5118110236220472" right="0.5118110236220472" top="0.7874015748031497" bottom="0.7874015748031497" header="0.5905511811023623" footer="0.5118110236220472"/>
  <pageSetup horizontalDpi="600" verticalDpi="600" orientation="landscape" paperSize="125" scale="80" r:id="rId2"/>
  <headerFooter alignWithMargins="0">
    <oddHeader>&amp;R&amp;"Arial,Negrita"&amp;14Resumen Estadístico</oddHeader>
  </headerFooter>
  <ignoredErrors>
    <ignoredError sqref="C13:D13 G13:H13 C20:D20 F20:H20" formulaRange="1"/>
    <ignoredError sqref="I20 E20" formula="1" formulaRange="1"/>
    <ignoredError sqref="E1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23"/>
  <sheetViews>
    <sheetView zoomScale="85" zoomScaleNormal="85" workbookViewId="0" topLeftCell="A1">
      <selection activeCell="K11" sqref="K11"/>
    </sheetView>
  </sheetViews>
  <sheetFormatPr defaultColWidth="11.421875" defaultRowHeight="12.75" customHeight="1"/>
  <cols>
    <col min="1" max="1" width="1.7109375" style="4" customWidth="1"/>
    <col min="2" max="2" width="57.28125" style="4" customWidth="1"/>
    <col min="3" max="5" width="8.8515625" style="4" customWidth="1"/>
    <col min="6" max="6" width="1.7109375" style="4" customWidth="1"/>
    <col min="7" max="9" width="8.8515625" style="4" customWidth="1"/>
    <col min="10" max="10" width="1.7109375" style="4" customWidth="1"/>
    <col min="11" max="11" width="8.8515625" style="4" customWidth="1"/>
    <col min="12" max="12" width="0.85546875" style="4" customWidth="1"/>
    <col min="13" max="116" width="9.140625" style="4" customWidth="1"/>
    <col min="117" max="16384" width="11.421875" style="4" customWidth="1"/>
  </cols>
  <sheetData>
    <row r="1" spans="1:11" ht="14.25" customHeight="1">
      <c r="A1" s="202" t="s">
        <v>170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2" ht="14.25" customHeight="1">
      <c r="A2" s="81" t="s">
        <v>146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25"/>
    </row>
    <row r="3" spans="1:12" ht="14.25" customHeight="1">
      <c r="A3" s="82" t="s">
        <v>164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25"/>
    </row>
    <row r="4" spans="1:12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9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1.25" customHeight="1">
      <c r="A6" s="25"/>
      <c r="B6" s="25"/>
      <c r="C6" s="67" t="s">
        <v>94</v>
      </c>
      <c r="D6" s="67"/>
      <c r="E6" s="67"/>
      <c r="F6" s="83"/>
      <c r="G6" s="67" t="s">
        <v>95</v>
      </c>
      <c r="H6" s="67"/>
      <c r="I6" s="67"/>
      <c r="J6" s="83"/>
      <c r="K6" s="67" t="s">
        <v>96</v>
      </c>
      <c r="L6" s="68"/>
    </row>
    <row r="7" spans="1:12" s="7" customFormat="1" ht="11.25" customHeight="1">
      <c r="A7" s="83" t="s">
        <v>158</v>
      </c>
      <c r="B7" s="83"/>
      <c r="C7" s="69" t="s">
        <v>97</v>
      </c>
      <c r="D7" s="69" t="s">
        <v>98</v>
      </c>
      <c r="E7" s="70" t="s">
        <v>99</v>
      </c>
      <c r="F7" s="84"/>
      <c r="G7" s="69" t="s">
        <v>97</v>
      </c>
      <c r="H7" s="69" t="s">
        <v>98</v>
      </c>
      <c r="I7" s="70" t="s">
        <v>99</v>
      </c>
      <c r="J7" s="83"/>
      <c r="K7" s="67" t="s">
        <v>99</v>
      </c>
      <c r="L7" s="67"/>
    </row>
    <row r="8" spans="1:12" ht="9" customHeight="1">
      <c r="A8" s="5"/>
      <c r="B8" s="5"/>
      <c r="C8" s="9"/>
      <c r="D8" s="9"/>
      <c r="E8" s="9"/>
      <c r="F8" s="10"/>
      <c r="G8" s="9"/>
      <c r="H8" s="9"/>
      <c r="I8" s="9"/>
      <c r="J8" s="11"/>
      <c r="K8" s="10"/>
      <c r="L8" s="5"/>
    </row>
    <row r="9" spans="1:12" ht="12" customHeight="1">
      <c r="A9" s="25"/>
      <c r="B9" s="25"/>
      <c r="C9" s="25"/>
      <c r="D9" s="25"/>
      <c r="E9" s="85"/>
      <c r="F9" s="25"/>
      <c r="G9" s="25"/>
      <c r="H9" s="25"/>
      <c r="I9" s="85"/>
      <c r="J9" s="25"/>
      <c r="K9" s="86"/>
      <c r="L9" s="25"/>
    </row>
    <row r="10" spans="1:12" ht="14.25" customHeight="1">
      <c r="A10" s="172" t="s">
        <v>159</v>
      </c>
      <c r="B10" s="172"/>
      <c r="C10" s="129">
        <f>SUM(C11:C14)</f>
        <v>623</v>
      </c>
      <c r="D10" s="129">
        <f>SUM(D11:D14)</f>
        <v>482</v>
      </c>
      <c r="E10" s="129">
        <f>SUM(E11:E14)</f>
        <v>1105</v>
      </c>
      <c r="F10" s="129"/>
      <c r="G10" s="129">
        <f>SUM(G11:G14)</f>
        <v>2893</v>
      </c>
      <c r="H10" s="129">
        <f>SUM(H11:H14)</f>
        <v>1560</v>
      </c>
      <c r="I10" s="129">
        <f>SUM(G10:H10)</f>
        <v>4453</v>
      </c>
      <c r="J10" s="129"/>
      <c r="K10" s="129">
        <f>SUM(E10,I10)</f>
        <v>5558</v>
      </c>
      <c r="L10" s="27"/>
    </row>
    <row r="11" spans="1:15" ht="12.75" customHeight="1">
      <c r="A11" s="76"/>
      <c r="B11" s="26" t="s">
        <v>39</v>
      </c>
      <c r="C11" s="117">
        <v>569</v>
      </c>
      <c r="D11" s="117">
        <v>448</v>
      </c>
      <c r="E11" s="125">
        <f>SUM(C11:D11)</f>
        <v>1017</v>
      </c>
      <c r="F11" s="125"/>
      <c r="G11" s="117">
        <v>2637</v>
      </c>
      <c r="H11" s="117">
        <v>1349</v>
      </c>
      <c r="I11" s="117">
        <f>SUM(G11:H11)</f>
        <v>3986</v>
      </c>
      <c r="J11" s="27"/>
      <c r="K11" s="27">
        <f aca="true" t="shared" si="0" ref="K11:K39">SUM(E11,I11)</f>
        <v>5003</v>
      </c>
      <c r="L11" s="27"/>
      <c r="M11" s="121"/>
      <c r="N11" s="121"/>
      <c r="O11" s="121"/>
    </row>
    <row r="12" spans="1:15" ht="13.5" customHeight="1">
      <c r="A12" s="87"/>
      <c r="B12" s="26" t="s">
        <v>141</v>
      </c>
      <c r="C12" s="90" t="s">
        <v>100</v>
      </c>
      <c r="D12" s="90" t="s">
        <v>100</v>
      </c>
      <c r="E12" s="90" t="s">
        <v>100</v>
      </c>
      <c r="F12" s="125"/>
      <c r="G12" s="117">
        <v>33</v>
      </c>
      <c r="H12" s="117">
        <v>45</v>
      </c>
      <c r="I12" s="117">
        <f>SUM(G12:H12)</f>
        <v>78</v>
      </c>
      <c r="J12" s="27"/>
      <c r="K12" s="27">
        <f t="shared" si="0"/>
        <v>78</v>
      </c>
      <c r="L12" s="27"/>
      <c r="M12" s="121"/>
      <c r="N12" s="121"/>
      <c r="O12" s="121"/>
    </row>
    <row r="13" spans="1:15" ht="13.5" customHeight="1">
      <c r="A13" s="87"/>
      <c r="B13" s="26" t="s">
        <v>142</v>
      </c>
      <c r="C13" s="90" t="s">
        <v>100</v>
      </c>
      <c r="D13" s="90" t="s">
        <v>100</v>
      </c>
      <c r="E13" s="90" t="s">
        <v>100</v>
      </c>
      <c r="F13" s="125"/>
      <c r="G13" s="117">
        <v>158</v>
      </c>
      <c r="H13" s="117">
        <v>120</v>
      </c>
      <c r="I13" s="117">
        <f>SUM(G13:H13)</f>
        <v>278</v>
      </c>
      <c r="J13" s="27"/>
      <c r="K13" s="27">
        <f t="shared" si="0"/>
        <v>278</v>
      </c>
      <c r="L13" s="27"/>
      <c r="M13" s="121"/>
      <c r="N13" s="121"/>
      <c r="O13" s="121"/>
    </row>
    <row r="14" spans="1:15" ht="12.75" customHeight="1">
      <c r="A14" s="87"/>
      <c r="B14" s="26" t="s">
        <v>171</v>
      </c>
      <c r="C14" s="90">
        <v>54</v>
      </c>
      <c r="D14" s="90">
        <v>34</v>
      </c>
      <c r="E14" s="125">
        <f>SUM(C14:D14)</f>
        <v>88</v>
      </c>
      <c r="F14" s="125"/>
      <c r="G14" s="117">
        <v>65</v>
      </c>
      <c r="H14" s="117">
        <v>46</v>
      </c>
      <c r="I14" s="117">
        <f>SUM(G14:H14)</f>
        <v>111</v>
      </c>
      <c r="J14" s="27"/>
      <c r="K14" s="27">
        <f t="shared" si="0"/>
        <v>199</v>
      </c>
      <c r="L14" s="27"/>
      <c r="M14" s="121"/>
      <c r="N14" s="121"/>
      <c r="O14" s="121"/>
    </row>
    <row r="15" spans="1:12" ht="12" customHeight="1">
      <c r="A15" s="87"/>
      <c r="B15" s="8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12" customHeight="1">
      <c r="A16" s="76" t="s">
        <v>45</v>
      </c>
      <c r="B16" s="93"/>
      <c r="C16" s="101">
        <f>SUM(C17:C22)</f>
        <v>796</v>
      </c>
      <c r="D16" s="101">
        <f>SUM(D17:D22)</f>
        <v>578</v>
      </c>
      <c r="E16" s="101">
        <f>SUM(E17:E22)</f>
        <v>1374</v>
      </c>
      <c r="F16" s="101"/>
      <c r="G16" s="101">
        <f>SUM(G17:G22)</f>
        <v>2346</v>
      </c>
      <c r="H16" s="101">
        <f>SUM(H17:H22)</f>
        <v>1802</v>
      </c>
      <c r="I16" s="101">
        <f>SUM(I17:I22)</f>
        <v>4148</v>
      </c>
      <c r="J16" s="72"/>
      <c r="K16" s="101">
        <f>SUM(K17:K22)</f>
        <v>5522</v>
      </c>
      <c r="L16" s="27"/>
    </row>
    <row r="17" spans="1:19" ht="12" customHeight="1">
      <c r="A17" s="87"/>
      <c r="B17" s="92" t="s">
        <v>46</v>
      </c>
      <c r="C17" s="117">
        <v>185</v>
      </c>
      <c r="D17" s="117">
        <v>167</v>
      </c>
      <c r="E17" s="125">
        <f aca="true" t="shared" si="1" ref="E17:E22">SUM(C17:D17)</f>
        <v>352</v>
      </c>
      <c r="F17" s="117"/>
      <c r="G17" s="117">
        <v>603</v>
      </c>
      <c r="H17" s="117">
        <v>521</v>
      </c>
      <c r="I17" s="117">
        <f aca="true" t="shared" si="2" ref="I17:I22">SUM(G17:H17)</f>
        <v>1124</v>
      </c>
      <c r="J17" s="27"/>
      <c r="K17" s="27">
        <f aca="true" t="shared" si="3" ref="K17:K22">SUM(E17,I17)</f>
        <v>1476</v>
      </c>
      <c r="L17" s="27"/>
      <c r="M17" s="121"/>
      <c r="N17" s="121"/>
      <c r="O17" s="121"/>
      <c r="P17" s="121"/>
      <c r="Q17" s="121"/>
      <c r="R17" s="121"/>
      <c r="S17" s="121"/>
    </row>
    <row r="18" spans="1:19" ht="12" customHeight="1">
      <c r="A18" s="87"/>
      <c r="B18" s="92" t="s">
        <v>50</v>
      </c>
      <c r="C18" s="117">
        <v>144</v>
      </c>
      <c r="D18" s="117">
        <v>251</v>
      </c>
      <c r="E18" s="125">
        <f t="shared" si="1"/>
        <v>395</v>
      </c>
      <c r="F18" s="117"/>
      <c r="G18" s="117">
        <v>509</v>
      </c>
      <c r="H18" s="117">
        <v>852</v>
      </c>
      <c r="I18" s="117">
        <f t="shared" si="2"/>
        <v>1361</v>
      </c>
      <c r="J18" s="27"/>
      <c r="K18" s="27">
        <f t="shared" si="3"/>
        <v>1756</v>
      </c>
      <c r="L18" s="27"/>
      <c r="M18" s="121"/>
      <c r="N18" s="121"/>
      <c r="O18" s="121"/>
      <c r="P18" s="121"/>
      <c r="Q18" s="121"/>
      <c r="R18" s="121"/>
      <c r="S18" s="121"/>
    </row>
    <row r="19" spans="1:19" ht="12" customHeight="1">
      <c r="A19" s="87"/>
      <c r="B19" s="92" t="s">
        <v>47</v>
      </c>
      <c r="C19" s="117">
        <v>63</v>
      </c>
      <c r="D19" s="117">
        <v>16</v>
      </c>
      <c r="E19" s="125">
        <f t="shared" si="1"/>
        <v>79</v>
      </c>
      <c r="F19" s="117"/>
      <c r="G19" s="117">
        <v>221</v>
      </c>
      <c r="H19" s="117">
        <v>54</v>
      </c>
      <c r="I19" s="117">
        <f t="shared" si="2"/>
        <v>275</v>
      </c>
      <c r="J19" s="27"/>
      <c r="K19" s="27">
        <f t="shared" si="3"/>
        <v>354</v>
      </c>
      <c r="L19" s="27"/>
      <c r="M19" s="121"/>
      <c r="N19" s="121"/>
      <c r="O19" s="121"/>
      <c r="P19" s="121"/>
      <c r="Q19" s="121"/>
      <c r="R19" s="121"/>
      <c r="S19" s="121"/>
    </row>
    <row r="20" spans="1:19" ht="12" customHeight="1">
      <c r="A20" s="87"/>
      <c r="B20" s="92" t="s">
        <v>48</v>
      </c>
      <c r="C20" s="117">
        <v>213</v>
      </c>
      <c r="D20" s="117">
        <v>73</v>
      </c>
      <c r="E20" s="125">
        <f t="shared" si="1"/>
        <v>286</v>
      </c>
      <c r="F20" s="117"/>
      <c r="G20" s="117">
        <v>633</v>
      </c>
      <c r="H20" s="117">
        <v>230</v>
      </c>
      <c r="I20" s="117">
        <f t="shared" si="2"/>
        <v>863</v>
      </c>
      <c r="J20" s="27"/>
      <c r="K20" s="27">
        <f t="shared" si="3"/>
        <v>1149</v>
      </c>
      <c r="L20" s="27"/>
      <c r="M20" s="121"/>
      <c r="N20" s="121"/>
      <c r="O20" s="121"/>
      <c r="P20" s="121"/>
      <c r="Q20" s="121"/>
      <c r="R20" s="121"/>
      <c r="S20" s="121"/>
    </row>
    <row r="21" spans="1:19" ht="12" customHeight="1">
      <c r="A21" s="87"/>
      <c r="B21" s="92" t="s">
        <v>165</v>
      </c>
      <c r="C21" s="117">
        <v>8</v>
      </c>
      <c r="D21" s="117">
        <v>2</v>
      </c>
      <c r="E21" s="125">
        <f t="shared" si="1"/>
        <v>10</v>
      </c>
      <c r="F21" s="117"/>
      <c r="G21" s="117">
        <v>0</v>
      </c>
      <c r="H21" s="117">
        <v>0</v>
      </c>
      <c r="I21" s="117">
        <f t="shared" si="2"/>
        <v>0</v>
      </c>
      <c r="J21" s="27"/>
      <c r="K21" s="27">
        <f t="shared" si="3"/>
        <v>10</v>
      </c>
      <c r="L21" s="27"/>
      <c r="M21" s="121"/>
      <c r="N21" s="121"/>
      <c r="O21" s="121"/>
      <c r="P21" s="121"/>
      <c r="Q21" s="121"/>
      <c r="R21" s="121"/>
      <c r="S21" s="121"/>
    </row>
    <row r="22" spans="1:19" ht="12" customHeight="1">
      <c r="A22" s="87"/>
      <c r="B22" s="92" t="s">
        <v>49</v>
      </c>
      <c r="C22" s="117">
        <v>183</v>
      </c>
      <c r="D22" s="117">
        <v>69</v>
      </c>
      <c r="E22" s="125">
        <f t="shared" si="1"/>
        <v>252</v>
      </c>
      <c r="F22" s="117"/>
      <c r="G22" s="117">
        <v>380</v>
      </c>
      <c r="H22" s="117">
        <v>145</v>
      </c>
      <c r="I22" s="117">
        <f t="shared" si="2"/>
        <v>525</v>
      </c>
      <c r="J22" s="27"/>
      <c r="K22" s="27">
        <f t="shared" si="3"/>
        <v>777</v>
      </c>
      <c r="L22" s="27"/>
      <c r="M22" s="121"/>
      <c r="N22" s="121"/>
      <c r="O22" s="121"/>
      <c r="P22" s="121"/>
      <c r="Q22" s="121"/>
      <c r="R22" s="121"/>
      <c r="S22" s="121"/>
    </row>
    <row r="23" spans="1:12" ht="12" customHeight="1">
      <c r="A23" s="87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ht="12" customHeight="1">
      <c r="A24" s="76" t="s">
        <v>51</v>
      </c>
      <c r="B24" s="93"/>
      <c r="C24" s="101">
        <f>SUM(C25:C28)</f>
        <v>512</v>
      </c>
      <c r="D24" s="101">
        <f>SUM(D25:D28)</f>
        <v>873</v>
      </c>
      <c r="E24" s="173">
        <f>SUM(C24:D24)</f>
        <v>1385</v>
      </c>
      <c r="F24" s="101"/>
      <c r="G24" s="101">
        <f>SUM(G25:G28)</f>
        <v>1968</v>
      </c>
      <c r="H24" s="101">
        <f>SUM(H25:H28)</f>
        <v>3235</v>
      </c>
      <c r="I24" s="72">
        <f>SUM(G24:H24)</f>
        <v>5203</v>
      </c>
      <c r="J24" s="72"/>
      <c r="K24" s="72">
        <f t="shared" si="0"/>
        <v>6588</v>
      </c>
      <c r="L24" s="27"/>
    </row>
    <row r="25" spans="1:19" ht="12" customHeight="1">
      <c r="A25" s="87"/>
      <c r="B25" s="26" t="s">
        <v>169</v>
      </c>
      <c r="C25" s="117">
        <v>177</v>
      </c>
      <c r="D25" s="117">
        <v>418</v>
      </c>
      <c r="E25" s="125">
        <f>SUM(C25:D25)</f>
        <v>595</v>
      </c>
      <c r="F25" s="117"/>
      <c r="G25" s="117">
        <v>763</v>
      </c>
      <c r="H25" s="117">
        <v>1586</v>
      </c>
      <c r="I25" s="117">
        <f>SUM(G25:H25)</f>
        <v>2349</v>
      </c>
      <c r="J25" s="27"/>
      <c r="K25" s="27">
        <f t="shared" si="0"/>
        <v>2944</v>
      </c>
      <c r="L25" s="27"/>
      <c r="M25" s="121"/>
      <c r="N25" s="121"/>
      <c r="O25" s="121"/>
      <c r="P25" s="121"/>
      <c r="Q25" s="121"/>
      <c r="R25" s="121"/>
      <c r="S25" s="121"/>
    </row>
    <row r="26" spans="1:19" ht="12" customHeight="1">
      <c r="A26" s="93"/>
      <c r="B26" s="26" t="s">
        <v>52</v>
      </c>
      <c r="C26" s="117">
        <v>147</v>
      </c>
      <c r="D26" s="117">
        <v>129</v>
      </c>
      <c r="E26" s="125">
        <f>SUM(C26:D26)</f>
        <v>276</v>
      </c>
      <c r="F26" s="117"/>
      <c r="G26" s="117">
        <v>544</v>
      </c>
      <c r="H26" s="117">
        <v>514</v>
      </c>
      <c r="I26" s="117">
        <f>SUM(G26:H26)</f>
        <v>1058</v>
      </c>
      <c r="J26" s="27"/>
      <c r="K26" s="27">
        <f t="shared" si="0"/>
        <v>1334</v>
      </c>
      <c r="L26" s="27"/>
      <c r="M26" s="121"/>
      <c r="N26" s="121"/>
      <c r="O26" s="121"/>
      <c r="P26" s="121"/>
      <c r="Q26" s="121"/>
      <c r="R26" s="121"/>
      <c r="S26" s="121"/>
    </row>
    <row r="27" spans="1:19" ht="12" customHeight="1">
      <c r="A27" s="87"/>
      <c r="B27" s="26" t="s">
        <v>53</v>
      </c>
      <c r="C27" s="117">
        <v>84</v>
      </c>
      <c r="D27" s="117">
        <v>203</v>
      </c>
      <c r="E27" s="125">
        <f>SUM(C27:D27)</f>
        <v>287</v>
      </c>
      <c r="F27" s="117"/>
      <c r="G27" s="117">
        <v>286</v>
      </c>
      <c r="H27" s="117">
        <v>777</v>
      </c>
      <c r="I27" s="117">
        <f>SUM(G27:H27)</f>
        <v>1063</v>
      </c>
      <c r="J27" s="27"/>
      <c r="K27" s="27">
        <f t="shared" si="0"/>
        <v>1350</v>
      </c>
      <c r="L27" s="27"/>
      <c r="M27" s="121"/>
      <c r="N27" s="121"/>
      <c r="O27" s="121"/>
      <c r="P27" s="121"/>
      <c r="Q27" s="121"/>
      <c r="R27" s="121"/>
      <c r="S27" s="121"/>
    </row>
    <row r="28" spans="1:19" ht="12" customHeight="1">
      <c r="A28" s="87"/>
      <c r="B28" s="87" t="s">
        <v>54</v>
      </c>
      <c r="C28" s="117">
        <v>104</v>
      </c>
      <c r="D28" s="117">
        <v>123</v>
      </c>
      <c r="E28" s="125">
        <f>SUM(C28:D28)</f>
        <v>227</v>
      </c>
      <c r="F28" s="117"/>
      <c r="G28" s="117">
        <v>375</v>
      </c>
      <c r="H28" s="117">
        <v>358</v>
      </c>
      <c r="I28" s="117">
        <f>SUM(G28:H28)</f>
        <v>733</v>
      </c>
      <c r="J28" s="27"/>
      <c r="K28" s="27">
        <f t="shared" si="0"/>
        <v>960</v>
      </c>
      <c r="L28" s="27"/>
      <c r="M28" s="121"/>
      <c r="N28" s="121"/>
      <c r="O28" s="121"/>
      <c r="P28" s="121"/>
      <c r="Q28" s="121"/>
      <c r="R28" s="121"/>
      <c r="S28" s="121"/>
    </row>
    <row r="29" spans="1:12" ht="12" customHeight="1">
      <c r="A29" s="87"/>
      <c r="B29" s="87"/>
      <c r="C29" s="88"/>
      <c r="D29" s="88"/>
      <c r="E29" s="88"/>
      <c r="F29" s="88"/>
      <c r="G29" s="88"/>
      <c r="H29" s="88"/>
      <c r="I29" s="88"/>
      <c r="J29" s="27"/>
      <c r="K29" s="27"/>
      <c r="L29" s="27"/>
    </row>
    <row r="30" spans="1:12" ht="12" customHeight="1">
      <c r="A30" s="76" t="s">
        <v>61</v>
      </c>
      <c r="B30" s="93"/>
      <c r="C30" s="101">
        <f>SUM(C31:C33)</f>
        <v>1175</v>
      </c>
      <c r="D30" s="101">
        <f>SUM(D31:D33)</f>
        <v>1396</v>
      </c>
      <c r="E30" s="173">
        <f>SUM(C30:D30)</f>
        <v>2571</v>
      </c>
      <c r="F30" s="101"/>
      <c r="G30" s="101">
        <f>SUM(G31:G33)</f>
        <v>4629</v>
      </c>
      <c r="H30" s="101">
        <f>SUM(H31:H33)</f>
        <v>5295</v>
      </c>
      <c r="I30" s="72">
        <f>SUM(G30:H30)</f>
        <v>9924</v>
      </c>
      <c r="J30" s="72"/>
      <c r="K30" s="72">
        <f t="shared" si="0"/>
        <v>12495</v>
      </c>
      <c r="L30" s="27"/>
    </row>
    <row r="31" spans="1:19" ht="12" customHeight="1">
      <c r="A31" s="87"/>
      <c r="B31" s="94" t="s">
        <v>62</v>
      </c>
      <c r="C31" s="117">
        <v>450</v>
      </c>
      <c r="D31" s="117">
        <v>676</v>
      </c>
      <c r="E31" s="125">
        <f>SUM(C31:D31)</f>
        <v>1126</v>
      </c>
      <c r="F31" s="117"/>
      <c r="G31" s="117">
        <v>1520</v>
      </c>
      <c r="H31" s="117">
        <v>2396</v>
      </c>
      <c r="I31" s="117">
        <f>SUM(G31:H31)</f>
        <v>3916</v>
      </c>
      <c r="J31" s="91"/>
      <c r="K31" s="27">
        <f t="shared" si="0"/>
        <v>5042</v>
      </c>
      <c r="L31" s="27"/>
      <c r="M31" s="121"/>
      <c r="N31" s="121"/>
      <c r="O31" s="121"/>
      <c r="P31" s="121"/>
      <c r="Q31" s="121"/>
      <c r="R31" s="121"/>
      <c r="S31" s="121"/>
    </row>
    <row r="32" spans="1:19" ht="12" customHeight="1">
      <c r="A32" s="87"/>
      <c r="B32" s="94" t="s">
        <v>101</v>
      </c>
      <c r="C32" s="117">
        <v>610</v>
      </c>
      <c r="D32" s="117">
        <v>678</v>
      </c>
      <c r="E32" s="125">
        <f>SUM(C32:D32)</f>
        <v>1288</v>
      </c>
      <c r="F32" s="117"/>
      <c r="G32" s="117">
        <v>2714</v>
      </c>
      <c r="H32" s="117">
        <v>2707</v>
      </c>
      <c r="I32" s="117">
        <f>SUM(G32:H32)</f>
        <v>5421</v>
      </c>
      <c r="J32" s="91"/>
      <c r="K32" s="27">
        <f t="shared" si="0"/>
        <v>6709</v>
      </c>
      <c r="L32" s="27"/>
      <c r="M32" s="121"/>
      <c r="N32" s="121"/>
      <c r="O32" s="121"/>
      <c r="P32" s="121"/>
      <c r="Q32" s="121"/>
      <c r="R32" s="121"/>
      <c r="S32" s="121"/>
    </row>
    <row r="33" spans="1:19" ht="14.25" customHeight="1">
      <c r="A33" s="87"/>
      <c r="B33" s="87" t="s">
        <v>140</v>
      </c>
      <c r="C33" s="117">
        <v>115</v>
      </c>
      <c r="D33" s="117">
        <v>42</v>
      </c>
      <c r="E33" s="125">
        <f>SUM(C33:D33)</f>
        <v>157</v>
      </c>
      <c r="F33" s="117"/>
      <c r="G33" s="117">
        <v>395</v>
      </c>
      <c r="H33" s="117">
        <v>192</v>
      </c>
      <c r="I33" s="117">
        <f>SUM(G33:H33)</f>
        <v>587</v>
      </c>
      <c r="J33" s="91"/>
      <c r="K33" s="27">
        <f t="shared" si="0"/>
        <v>744</v>
      </c>
      <c r="L33" s="27"/>
      <c r="M33" s="121"/>
      <c r="N33" s="121"/>
      <c r="O33" s="121"/>
      <c r="P33" s="121"/>
      <c r="Q33" s="121"/>
      <c r="R33" s="121"/>
      <c r="S33" s="121"/>
    </row>
    <row r="34" spans="1:12" ht="12" customHeight="1">
      <c r="A34" s="87"/>
      <c r="B34" s="87"/>
      <c r="C34" s="88"/>
      <c r="D34" s="88"/>
      <c r="E34" s="88"/>
      <c r="F34" s="88"/>
      <c r="G34" s="88"/>
      <c r="H34" s="88"/>
      <c r="I34" s="88"/>
      <c r="J34" s="27"/>
      <c r="K34" s="27"/>
      <c r="L34" s="27"/>
    </row>
    <row r="35" spans="1:12" ht="12" customHeight="1">
      <c r="A35" s="76" t="s">
        <v>65</v>
      </c>
      <c r="B35" s="93"/>
      <c r="C35" s="101">
        <f>SUM(C36)</f>
        <v>588</v>
      </c>
      <c r="D35" s="101">
        <f>SUM(D36)</f>
        <v>961</v>
      </c>
      <c r="E35" s="173">
        <f>SUM(C35:D35)</f>
        <v>1549</v>
      </c>
      <c r="F35" s="72"/>
      <c r="G35" s="101">
        <f>SUM(G36)</f>
        <v>3004</v>
      </c>
      <c r="H35" s="101">
        <f>SUM(H36)</f>
        <v>4083</v>
      </c>
      <c r="I35" s="72">
        <f>SUM(G35:H35)</f>
        <v>7087</v>
      </c>
      <c r="J35" s="72"/>
      <c r="K35" s="72">
        <f t="shared" si="0"/>
        <v>8636</v>
      </c>
      <c r="L35" s="27"/>
    </row>
    <row r="36" spans="1:12" ht="12" customHeight="1">
      <c r="A36" s="87"/>
      <c r="B36" s="94" t="s">
        <v>66</v>
      </c>
      <c r="C36" s="117">
        <v>588</v>
      </c>
      <c r="D36" s="117">
        <v>961</v>
      </c>
      <c r="E36" s="125">
        <f>SUM(C36:D36)</f>
        <v>1549</v>
      </c>
      <c r="F36" s="117"/>
      <c r="G36" s="117">
        <v>3004</v>
      </c>
      <c r="H36" s="117">
        <v>4083</v>
      </c>
      <c r="I36" s="117">
        <f>SUM(G36:H36)</f>
        <v>7087</v>
      </c>
      <c r="J36" s="27"/>
      <c r="K36" s="27">
        <f t="shared" si="0"/>
        <v>8636</v>
      </c>
      <c r="L36" s="27"/>
    </row>
    <row r="37" spans="1:12" ht="12" customHeight="1">
      <c r="A37" s="87"/>
      <c r="B37" s="87"/>
      <c r="C37" s="88"/>
      <c r="D37" s="88"/>
      <c r="E37" s="88"/>
      <c r="F37" s="88"/>
      <c r="G37" s="88"/>
      <c r="H37" s="88"/>
      <c r="I37" s="88"/>
      <c r="J37" s="27"/>
      <c r="K37" s="27"/>
      <c r="L37" s="27"/>
    </row>
    <row r="38" spans="1:12" ht="12" customHeight="1">
      <c r="A38" s="76" t="s">
        <v>67</v>
      </c>
      <c r="B38" s="93"/>
      <c r="C38" s="101">
        <f>SUM(C39)</f>
        <v>411</v>
      </c>
      <c r="D38" s="101">
        <f>SUM(D39)</f>
        <v>220</v>
      </c>
      <c r="E38" s="173">
        <f>SUM(C38:D38)</f>
        <v>631</v>
      </c>
      <c r="F38" s="72"/>
      <c r="G38" s="101">
        <f>SUM(G39)</f>
        <v>1665</v>
      </c>
      <c r="H38" s="101">
        <f>SUM(H39)</f>
        <v>829</v>
      </c>
      <c r="I38" s="72">
        <f>SUM(G38:H38)</f>
        <v>2494</v>
      </c>
      <c r="J38" s="72"/>
      <c r="K38" s="72">
        <f t="shared" si="0"/>
        <v>3125</v>
      </c>
      <c r="L38" s="27"/>
    </row>
    <row r="39" spans="1:12" ht="12" customHeight="1">
      <c r="A39" s="87"/>
      <c r="B39" s="94" t="s">
        <v>68</v>
      </c>
      <c r="C39" s="117">
        <v>411</v>
      </c>
      <c r="D39" s="117">
        <v>220</v>
      </c>
      <c r="E39" s="125">
        <f>SUM(C39:D39)</f>
        <v>631</v>
      </c>
      <c r="F39" s="125"/>
      <c r="G39" s="117">
        <v>1665</v>
      </c>
      <c r="H39" s="117">
        <v>829</v>
      </c>
      <c r="I39" s="117">
        <f>SUM(G39:H39)</f>
        <v>2494</v>
      </c>
      <c r="J39" s="91"/>
      <c r="K39" s="27">
        <f t="shared" si="0"/>
        <v>3125</v>
      </c>
      <c r="L39" s="27"/>
    </row>
    <row r="40" spans="1:12" ht="12" customHeight="1">
      <c r="A40" s="87"/>
      <c r="B40" s="94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ht="12" customHeight="1">
      <c r="A41" s="76" t="s">
        <v>72</v>
      </c>
      <c r="B41" s="93"/>
      <c r="C41" s="101">
        <f>SUM(C42:C54)</f>
        <v>675</v>
      </c>
      <c r="D41" s="101">
        <f>SUM(D42:D54)</f>
        <v>1037</v>
      </c>
      <c r="E41" s="173">
        <f>SUM(C41:D41)</f>
        <v>1712</v>
      </c>
      <c r="F41" s="101"/>
      <c r="G41" s="101">
        <f>SUM(G42:G54)</f>
        <v>2212</v>
      </c>
      <c r="H41" s="101">
        <f>SUM(H42:H54)</f>
        <v>3338</v>
      </c>
      <c r="I41" s="72">
        <f>SUM(G41:H41)</f>
        <v>5550</v>
      </c>
      <c r="J41" s="72"/>
      <c r="K41" s="72">
        <f aca="true" t="shared" si="4" ref="K41:K75">SUM(E41,I41)</f>
        <v>7262</v>
      </c>
      <c r="L41" s="27"/>
    </row>
    <row r="42" spans="1:19" ht="12" customHeight="1">
      <c r="A42" s="87"/>
      <c r="B42" s="87" t="s">
        <v>74</v>
      </c>
      <c r="C42" s="117">
        <v>27</v>
      </c>
      <c r="D42" s="117">
        <v>47</v>
      </c>
      <c r="E42" s="125">
        <f aca="true" t="shared" si="5" ref="E42:E54">SUM(C42:D42)</f>
        <v>74</v>
      </c>
      <c r="F42" s="125"/>
      <c r="G42" s="117">
        <v>92</v>
      </c>
      <c r="H42" s="117">
        <v>109</v>
      </c>
      <c r="I42" s="117">
        <f aca="true" t="shared" si="6" ref="I42:I54">SUM(G42:H42)</f>
        <v>201</v>
      </c>
      <c r="J42" s="27"/>
      <c r="K42" s="27">
        <f t="shared" si="4"/>
        <v>275</v>
      </c>
      <c r="L42" s="27"/>
      <c r="M42" s="121"/>
      <c r="N42" s="121"/>
      <c r="O42" s="121"/>
      <c r="P42" s="121"/>
      <c r="Q42" s="121"/>
      <c r="R42" s="121"/>
      <c r="S42" s="121"/>
    </row>
    <row r="43" spans="1:19" ht="12" customHeight="1">
      <c r="A43" s="87"/>
      <c r="B43" s="87" t="s">
        <v>75</v>
      </c>
      <c r="C43" s="117">
        <v>45</v>
      </c>
      <c r="D43" s="117">
        <v>63</v>
      </c>
      <c r="E43" s="125">
        <f t="shared" si="5"/>
        <v>108</v>
      </c>
      <c r="F43" s="125"/>
      <c r="G43" s="117">
        <v>167</v>
      </c>
      <c r="H43" s="117">
        <v>291</v>
      </c>
      <c r="I43" s="117">
        <f t="shared" si="6"/>
        <v>458</v>
      </c>
      <c r="J43" s="27"/>
      <c r="K43" s="27">
        <f t="shared" si="4"/>
        <v>566</v>
      </c>
      <c r="L43" s="27"/>
      <c r="M43" s="121"/>
      <c r="N43" s="121"/>
      <c r="O43" s="121"/>
      <c r="P43" s="121"/>
      <c r="Q43" s="121"/>
      <c r="R43" s="121"/>
      <c r="S43" s="121"/>
    </row>
    <row r="44" spans="1:19" ht="12" customHeight="1">
      <c r="A44" s="87"/>
      <c r="B44" s="94" t="s">
        <v>76</v>
      </c>
      <c r="C44" s="117">
        <v>136</v>
      </c>
      <c r="D44" s="117">
        <v>85</v>
      </c>
      <c r="E44" s="125">
        <f t="shared" si="5"/>
        <v>221</v>
      </c>
      <c r="F44" s="125"/>
      <c r="G44" s="117">
        <v>409</v>
      </c>
      <c r="H44" s="117">
        <v>213</v>
      </c>
      <c r="I44" s="117">
        <f t="shared" si="6"/>
        <v>622</v>
      </c>
      <c r="J44" s="27"/>
      <c r="K44" s="27">
        <f t="shared" si="4"/>
        <v>843</v>
      </c>
      <c r="L44" s="27"/>
      <c r="M44" s="121"/>
      <c r="N44" s="121"/>
      <c r="O44" s="121"/>
      <c r="P44" s="121"/>
      <c r="Q44" s="121"/>
      <c r="R44" s="121"/>
      <c r="S44" s="121"/>
    </row>
    <row r="45" spans="1:19" ht="12" customHeight="1">
      <c r="A45" s="87"/>
      <c r="B45" s="94" t="s">
        <v>102</v>
      </c>
      <c r="C45" s="117">
        <v>88</v>
      </c>
      <c r="D45" s="117">
        <v>76</v>
      </c>
      <c r="E45" s="125">
        <f t="shared" si="5"/>
        <v>164</v>
      </c>
      <c r="F45" s="125"/>
      <c r="G45" s="117">
        <v>324</v>
      </c>
      <c r="H45" s="117">
        <v>237</v>
      </c>
      <c r="I45" s="117">
        <f t="shared" si="6"/>
        <v>561</v>
      </c>
      <c r="J45" s="27"/>
      <c r="K45" s="27">
        <f t="shared" si="4"/>
        <v>725</v>
      </c>
      <c r="L45" s="27"/>
      <c r="M45" s="121"/>
      <c r="N45" s="121"/>
      <c r="O45" s="121"/>
      <c r="P45" s="121"/>
      <c r="Q45" s="121"/>
      <c r="R45" s="121"/>
      <c r="S45" s="121"/>
    </row>
    <row r="46" spans="1:19" ht="12" customHeight="1">
      <c r="A46" s="87"/>
      <c r="B46" s="94" t="s">
        <v>77</v>
      </c>
      <c r="C46" s="117">
        <v>114</v>
      </c>
      <c r="D46" s="117">
        <v>113</v>
      </c>
      <c r="E46" s="125">
        <f t="shared" si="5"/>
        <v>227</v>
      </c>
      <c r="F46" s="125"/>
      <c r="G46" s="117">
        <v>370</v>
      </c>
      <c r="H46" s="117">
        <v>347</v>
      </c>
      <c r="I46" s="117">
        <f t="shared" si="6"/>
        <v>717</v>
      </c>
      <c r="J46" s="27"/>
      <c r="K46" s="27">
        <f t="shared" si="4"/>
        <v>944</v>
      </c>
      <c r="L46" s="27"/>
      <c r="M46" s="121"/>
      <c r="N46" s="121"/>
      <c r="O46" s="121"/>
      <c r="P46" s="121"/>
      <c r="Q46" s="121"/>
      <c r="R46" s="121"/>
      <c r="S46" s="121"/>
    </row>
    <row r="47" spans="1:19" ht="12" customHeight="1">
      <c r="A47" s="87"/>
      <c r="B47" s="94" t="s">
        <v>103</v>
      </c>
      <c r="C47" s="117">
        <v>101</v>
      </c>
      <c r="D47" s="117">
        <v>93</v>
      </c>
      <c r="E47" s="125">
        <f t="shared" si="5"/>
        <v>194</v>
      </c>
      <c r="F47" s="125"/>
      <c r="G47" s="117">
        <v>264</v>
      </c>
      <c r="H47" s="117">
        <v>355</v>
      </c>
      <c r="I47" s="117">
        <f t="shared" si="6"/>
        <v>619</v>
      </c>
      <c r="J47" s="27"/>
      <c r="K47" s="27">
        <f>SUM(E47,I47)</f>
        <v>813</v>
      </c>
      <c r="L47" s="27"/>
      <c r="M47" s="121"/>
      <c r="N47" s="121"/>
      <c r="O47" s="121"/>
      <c r="P47" s="121"/>
      <c r="Q47" s="121"/>
      <c r="R47" s="121"/>
      <c r="S47" s="121"/>
    </row>
    <row r="48" spans="1:19" ht="12" customHeight="1">
      <c r="A48" s="87"/>
      <c r="B48" s="94" t="s">
        <v>38</v>
      </c>
      <c r="C48" s="117">
        <v>7</v>
      </c>
      <c r="D48" s="117">
        <v>17</v>
      </c>
      <c r="E48" s="125">
        <f t="shared" si="5"/>
        <v>24</v>
      </c>
      <c r="F48" s="125"/>
      <c r="G48" s="117">
        <v>52</v>
      </c>
      <c r="H48" s="117">
        <v>58</v>
      </c>
      <c r="I48" s="117">
        <f t="shared" si="6"/>
        <v>110</v>
      </c>
      <c r="J48" s="27"/>
      <c r="K48" s="27">
        <f>SUM(E48,I48)</f>
        <v>134</v>
      </c>
      <c r="L48" s="27"/>
      <c r="M48" s="121"/>
      <c r="N48" s="121"/>
      <c r="O48" s="121"/>
      <c r="P48" s="121"/>
      <c r="Q48" s="121"/>
      <c r="R48" s="121"/>
      <c r="S48" s="121"/>
    </row>
    <row r="49" spans="1:19" ht="12" customHeight="1">
      <c r="A49" s="87"/>
      <c r="B49" s="94" t="s">
        <v>135</v>
      </c>
      <c r="C49" s="117">
        <v>10</v>
      </c>
      <c r="D49" s="117">
        <v>16</v>
      </c>
      <c r="E49" s="125">
        <f t="shared" si="5"/>
        <v>26</v>
      </c>
      <c r="F49" s="125"/>
      <c r="G49" s="117">
        <v>29</v>
      </c>
      <c r="H49" s="117">
        <v>55</v>
      </c>
      <c r="I49" s="117">
        <f t="shared" si="6"/>
        <v>84</v>
      </c>
      <c r="J49" s="27"/>
      <c r="K49" s="27">
        <f>SUM(E49,I49)</f>
        <v>110</v>
      </c>
      <c r="L49" s="27"/>
      <c r="M49" s="121"/>
      <c r="N49" s="121"/>
      <c r="O49" s="121"/>
      <c r="P49" s="121"/>
      <c r="Q49" s="121"/>
      <c r="R49" s="121"/>
      <c r="S49" s="121"/>
    </row>
    <row r="50" spans="1:19" ht="12" customHeight="1">
      <c r="A50" s="87"/>
      <c r="B50" s="94" t="s">
        <v>136</v>
      </c>
      <c r="C50" s="117">
        <v>32</v>
      </c>
      <c r="D50" s="117">
        <v>59</v>
      </c>
      <c r="E50" s="125">
        <f t="shared" si="5"/>
        <v>91</v>
      </c>
      <c r="F50" s="125"/>
      <c r="G50" s="117">
        <v>128</v>
      </c>
      <c r="H50" s="117">
        <v>184</v>
      </c>
      <c r="I50" s="117">
        <f t="shared" si="6"/>
        <v>312</v>
      </c>
      <c r="J50" s="27"/>
      <c r="K50" s="27">
        <f>SUM(E50,I50)</f>
        <v>403</v>
      </c>
      <c r="L50" s="27"/>
      <c r="M50" s="121"/>
      <c r="N50" s="121"/>
      <c r="O50" s="121"/>
      <c r="P50" s="121"/>
      <c r="Q50" s="121"/>
      <c r="R50" s="121"/>
      <c r="S50" s="121"/>
    </row>
    <row r="51" spans="1:12" ht="12" customHeight="1">
      <c r="A51" s="87"/>
      <c r="B51" s="94" t="s">
        <v>137</v>
      </c>
      <c r="C51" s="117">
        <v>10</v>
      </c>
      <c r="D51" s="117">
        <v>23</v>
      </c>
      <c r="E51" s="125">
        <f t="shared" si="5"/>
        <v>33</v>
      </c>
      <c r="F51" s="125"/>
      <c r="G51" s="117">
        <v>39</v>
      </c>
      <c r="H51" s="117">
        <v>104</v>
      </c>
      <c r="I51" s="117">
        <f t="shared" si="6"/>
        <v>143</v>
      </c>
      <c r="J51" s="27"/>
      <c r="K51" s="27">
        <f>SUM(E51,I51)</f>
        <v>176</v>
      </c>
      <c r="L51" s="27"/>
    </row>
    <row r="52" spans="1:12" ht="12" customHeight="1">
      <c r="A52" s="87"/>
      <c r="B52" s="87" t="s">
        <v>79</v>
      </c>
      <c r="C52" s="117">
        <v>36</v>
      </c>
      <c r="D52" s="117">
        <v>57</v>
      </c>
      <c r="E52" s="125">
        <f t="shared" si="5"/>
        <v>93</v>
      </c>
      <c r="F52" s="125"/>
      <c r="G52" s="117">
        <v>96</v>
      </c>
      <c r="H52" s="117">
        <v>111</v>
      </c>
      <c r="I52" s="117">
        <f t="shared" si="6"/>
        <v>207</v>
      </c>
      <c r="J52" s="27"/>
      <c r="K52" s="27">
        <f t="shared" si="4"/>
        <v>300</v>
      </c>
      <c r="L52" s="27"/>
    </row>
    <row r="53" spans="1:12" ht="12" customHeight="1">
      <c r="A53" s="87"/>
      <c r="B53" s="87" t="s">
        <v>80</v>
      </c>
      <c r="C53" s="117">
        <v>26</v>
      </c>
      <c r="D53" s="117">
        <v>77</v>
      </c>
      <c r="E53" s="125">
        <f t="shared" si="5"/>
        <v>103</v>
      </c>
      <c r="F53" s="125"/>
      <c r="G53" s="117">
        <v>113</v>
      </c>
      <c r="H53" s="117">
        <v>265</v>
      </c>
      <c r="I53" s="117">
        <f t="shared" si="6"/>
        <v>378</v>
      </c>
      <c r="J53" s="27"/>
      <c r="K53" s="27">
        <f t="shared" si="4"/>
        <v>481</v>
      </c>
      <c r="L53" s="27"/>
    </row>
    <row r="54" spans="1:12" ht="12" customHeight="1">
      <c r="A54" s="87"/>
      <c r="B54" s="94" t="s">
        <v>104</v>
      </c>
      <c r="C54" s="117">
        <v>43</v>
      </c>
      <c r="D54" s="117">
        <v>311</v>
      </c>
      <c r="E54" s="125">
        <f t="shared" si="5"/>
        <v>354</v>
      </c>
      <c r="F54" s="125"/>
      <c r="G54" s="117">
        <v>129</v>
      </c>
      <c r="H54" s="117">
        <v>1009</v>
      </c>
      <c r="I54" s="117">
        <f t="shared" si="6"/>
        <v>1138</v>
      </c>
      <c r="J54" s="27"/>
      <c r="K54" s="27">
        <f t="shared" si="4"/>
        <v>1492</v>
      </c>
      <c r="L54" s="27"/>
    </row>
    <row r="55" spans="1:12" ht="12" customHeight="1">
      <c r="A55" s="87"/>
      <c r="B55" s="87"/>
      <c r="C55" s="88"/>
      <c r="D55" s="88"/>
      <c r="E55" s="88"/>
      <c r="F55" s="88"/>
      <c r="G55" s="88"/>
      <c r="H55" s="88"/>
      <c r="I55" s="88"/>
      <c r="J55" s="27"/>
      <c r="K55" s="27"/>
      <c r="L55" s="27"/>
    </row>
    <row r="56" spans="1:12" ht="12" customHeight="1">
      <c r="A56" s="168" t="s">
        <v>82</v>
      </c>
      <c r="B56" s="174"/>
      <c r="C56" s="175">
        <f>SUM(C57:C68)</f>
        <v>1699</v>
      </c>
      <c r="D56" s="175">
        <f>SUM(D57:D68)</f>
        <v>395</v>
      </c>
      <c r="E56" s="175">
        <f>SUM(E57:E68)</f>
        <v>2094</v>
      </c>
      <c r="F56" s="175"/>
      <c r="G56" s="175">
        <f>SUM(G57:G68)</f>
        <v>6733</v>
      </c>
      <c r="H56" s="175">
        <f>SUM(H57:H68)</f>
        <v>1602</v>
      </c>
      <c r="I56" s="175">
        <f>SUM(I57:I68)</f>
        <v>8335</v>
      </c>
      <c r="J56" s="129"/>
      <c r="K56" s="129">
        <f t="shared" si="4"/>
        <v>10429</v>
      </c>
      <c r="L56" s="27"/>
    </row>
    <row r="57" spans="1:19" ht="12" customHeight="1">
      <c r="A57" s="87"/>
      <c r="B57" s="26" t="s">
        <v>83</v>
      </c>
      <c r="C57" s="169">
        <v>264</v>
      </c>
      <c r="D57" s="169">
        <v>41</v>
      </c>
      <c r="E57" s="125">
        <f aca="true" t="shared" si="7" ref="E57:E68">SUM(C57:D57)</f>
        <v>305</v>
      </c>
      <c r="F57" s="117"/>
      <c r="G57" s="117">
        <v>1088</v>
      </c>
      <c r="H57" s="117">
        <v>161</v>
      </c>
      <c r="I57" s="117">
        <f aca="true" t="shared" si="8" ref="I57:I68">SUM(G57:H57)</f>
        <v>1249</v>
      </c>
      <c r="J57" s="27"/>
      <c r="K57" s="27">
        <f t="shared" si="4"/>
        <v>1554</v>
      </c>
      <c r="L57" s="27"/>
      <c r="M57" s="1"/>
      <c r="N57" s="1"/>
      <c r="O57" s="121"/>
      <c r="P57" s="121"/>
      <c r="Q57" s="121"/>
      <c r="R57" s="121"/>
      <c r="S57" s="121"/>
    </row>
    <row r="58" spans="1:19" ht="12" customHeight="1">
      <c r="A58" s="87"/>
      <c r="B58" s="26" t="s">
        <v>0</v>
      </c>
      <c r="C58" s="169">
        <v>38</v>
      </c>
      <c r="D58" s="169">
        <v>4</v>
      </c>
      <c r="E58" s="125">
        <f t="shared" si="7"/>
        <v>42</v>
      </c>
      <c r="F58" s="117"/>
      <c r="G58" s="117">
        <v>139</v>
      </c>
      <c r="H58" s="117">
        <v>21</v>
      </c>
      <c r="I58" s="117">
        <f t="shared" si="8"/>
        <v>160</v>
      </c>
      <c r="J58" s="27"/>
      <c r="K58" s="27">
        <f t="shared" si="4"/>
        <v>202</v>
      </c>
      <c r="L58" s="27"/>
      <c r="M58" s="1"/>
      <c r="N58" s="1"/>
      <c r="O58" s="121"/>
      <c r="P58" s="121"/>
      <c r="Q58" s="121"/>
      <c r="R58" s="121"/>
      <c r="S58" s="121"/>
    </row>
    <row r="59" spans="1:19" ht="12" customHeight="1">
      <c r="A59" s="87"/>
      <c r="B59" s="26" t="s">
        <v>1</v>
      </c>
      <c r="C59" s="169">
        <v>283</v>
      </c>
      <c r="D59" s="169">
        <v>35</v>
      </c>
      <c r="E59" s="125">
        <f t="shared" si="7"/>
        <v>318</v>
      </c>
      <c r="F59" s="117"/>
      <c r="G59" s="117">
        <v>1325</v>
      </c>
      <c r="H59" s="117">
        <v>207</v>
      </c>
      <c r="I59" s="117">
        <f t="shared" si="8"/>
        <v>1532</v>
      </c>
      <c r="J59" s="27"/>
      <c r="K59" s="27">
        <f t="shared" si="4"/>
        <v>1850</v>
      </c>
      <c r="L59" s="27"/>
      <c r="O59" s="121"/>
      <c r="P59" s="121"/>
      <c r="Q59" s="121"/>
      <c r="R59" s="121"/>
      <c r="S59" s="121"/>
    </row>
    <row r="60" spans="1:19" ht="12" customHeight="1">
      <c r="A60" s="87"/>
      <c r="B60" s="26" t="s">
        <v>2</v>
      </c>
      <c r="C60" s="169">
        <v>351</v>
      </c>
      <c r="D60" s="169">
        <v>116</v>
      </c>
      <c r="E60" s="125">
        <f t="shared" si="7"/>
        <v>467</v>
      </c>
      <c r="F60" s="117"/>
      <c r="G60" s="117">
        <v>1262</v>
      </c>
      <c r="H60" s="117">
        <v>507</v>
      </c>
      <c r="I60" s="117">
        <f t="shared" si="8"/>
        <v>1769</v>
      </c>
      <c r="J60" s="27"/>
      <c r="K60" s="27">
        <f t="shared" si="4"/>
        <v>2236</v>
      </c>
      <c r="L60" s="27"/>
      <c r="O60" s="121"/>
      <c r="P60" s="121"/>
      <c r="Q60" s="121"/>
      <c r="R60" s="121"/>
      <c r="S60" s="121"/>
    </row>
    <row r="61" spans="1:15" ht="12.75" customHeight="1">
      <c r="A61" s="87"/>
      <c r="B61" s="26" t="s">
        <v>143</v>
      </c>
      <c r="C61" s="126" t="s">
        <v>100</v>
      </c>
      <c r="D61" s="126" t="s">
        <v>100</v>
      </c>
      <c r="E61" s="126" t="s">
        <v>100</v>
      </c>
      <c r="F61" s="125"/>
      <c r="G61" s="117">
        <v>134</v>
      </c>
      <c r="H61" s="117">
        <v>49</v>
      </c>
      <c r="I61" s="117">
        <f t="shared" si="8"/>
        <v>183</v>
      </c>
      <c r="J61" s="27"/>
      <c r="K61" s="27">
        <f t="shared" si="4"/>
        <v>183</v>
      </c>
      <c r="L61" s="27"/>
      <c r="O61" s="1"/>
    </row>
    <row r="62" spans="1:15" ht="12" customHeight="1">
      <c r="A62" s="87"/>
      <c r="B62" s="26" t="s">
        <v>3</v>
      </c>
      <c r="C62" s="169">
        <v>63</v>
      </c>
      <c r="D62" s="169">
        <v>22</v>
      </c>
      <c r="E62" s="125">
        <f t="shared" si="7"/>
        <v>85</v>
      </c>
      <c r="F62" s="125"/>
      <c r="G62" s="117">
        <v>183</v>
      </c>
      <c r="H62" s="117">
        <v>85</v>
      </c>
      <c r="I62" s="117">
        <f t="shared" si="8"/>
        <v>268</v>
      </c>
      <c r="J62" s="27"/>
      <c r="K62" s="27">
        <f t="shared" si="4"/>
        <v>353</v>
      </c>
      <c r="L62" s="27"/>
      <c r="O62" s="1"/>
    </row>
    <row r="63" spans="1:15" ht="12" customHeight="1">
      <c r="A63" s="87"/>
      <c r="B63" s="26" t="s">
        <v>4</v>
      </c>
      <c r="C63" s="169">
        <v>42</v>
      </c>
      <c r="D63" s="169">
        <v>15</v>
      </c>
      <c r="E63" s="125">
        <f t="shared" si="7"/>
        <v>57</v>
      </c>
      <c r="F63" s="125"/>
      <c r="G63" s="117">
        <v>157</v>
      </c>
      <c r="H63" s="117">
        <v>76</v>
      </c>
      <c r="I63" s="117">
        <f t="shared" si="8"/>
        <v>233</v>
      </c>
      <c r="J63" s="27"/>
      <c r="K63" s="27">
        <f t="shared" si="4"/>
        <v>290</v>
      </c>
      <c r="L63" s="27"/>
      <c r="O63" s="1"/>
    </row>
    <row r="64" spans="1:15" ht="12" customHeight="1">
      <c r="A64" s="87"/>
      <c r="B64" s="121" t="s">
        <v>147</v>
      </c>
      <c r="C64" s="169">
        <v>37</v>
      </c>
      <c r="D64" s="169">
        <v>15</v>
      </c>
      <c r="E64" s="125">
        <f t="shared" si="7"/>
        <v>52</v>
      </c>
      <c r="F64" s="125"/>
      <c r="G64" s="117">
        <v>118</v>
      </c>
      <c r="H64" s="117">
        <v>30</v>
      </c>
      <c r="I64" s="117">
        <f t="shared" si="8"/>
        <v>148</v>
      </c>
      <c r="J64" s="27"/>
      <c r="K64" s="27">
        <f t="shared" si="4"/>
        <v>200</v>
      </c>
      <c r="L64" s="27"/>
      <c r="O64" s="1"/>
    </row>
    <row r="65" spans="1:15" ht="12" customHeight="1">
      <c r="A65" s="87"/>
      <c r="B65" s="26" t="s">
        <v>5</v>
      </c>
      <c r="C65" s="169">
        <v>148</v>
      </c>
      <c r="D65" s="169">
        <v>68</v>
      </c>
      <c r="E65" s="125">
        <f t="shared" si="7"/>
        <v>216</v>
      </c>
      <c r="F65" s="125"/>
      <c r="G65" s="117">
        <v>653</v>
      </c>
      <c r="H65" s="117">
        <v>209</v>
      </c>
      <c r="I65" s="117">
        <f t="shared" si="8"/>
        <v>862</v>
      </c>
      <c r="J65" s="27"/>
      <c r="K65" s="27">
        <f t="shared" si="4"/>
        <v>1078</v>
      </c>
      <c r="L65" s="27"/>
      <c r="O65" s="1"/>
    </row>
    <row r="66" spans="1:15" ht="12" customHeight="1">
      <c r="A66" s="87"/>
      <c r="B66" s="26" t="s">
        <v>6</v>
      </c>
      <c r="C66" s="169">
        <v>213</v>
      </c>
      <c r="D66" s="169">
        <v>13</v>
      </c>
      <c r="E66" s="125">
        <f t="shared" si="7"/>
        <v>226</v>
      </c>
      <c r="F66" s="125"/>
      <c r="G66" s="117">
        <v>880</v>
      </c>
      <c r="H66" s="117">
        <v>90</v>
      </c>
      <c r="I66" s="117">
        <f t="shared" si="8"/>
        <v>970</v>
      </c>
      <c r="J66" s="27"/>
      <c r="K66" s="27">
        <f t="shared" si="4"/>
        <v>1196</v>
      </c>
      <c r="L66" s="27"/>
      <c r="O66" s="1"/>
    </row>
    <row r="67" spans="1:15" ht="12.75" customHeight="1">
      <c r="A67" s="87"/>
      <c r="B67" s="121" t="s">
        <v>166</v>
      </c>
      <c r="C67" s="126">
        <v>82</v>
      </c>
      <c r="D67" s="126">
        <v>19</v>
      </c>
      <c r="E67" s="125">
        <f t="shared" si="7"/>
        <v>101</v>
      </c>
      <c r="F67" s="125"/>
      <c r="G67" s="117">
        <v>177</v>
      </c>
      <c r="H67" s="117">
        <v>33</v>
      </c>
      <c r="I67" s="117">
        <f t="shared" si="8"/>
        <v>210</v>
      </c>
      <c r="J67" s="27"/>
      <c r="K67" s="27">
        <f t="shared" si="4"/>
        <v>311</v>
      </c>
      <c r="L67" s="27"/>
      <c r="O67" s="1"/>
    </row>
    <row r="68" spans="1:12" ht="12" customHeight="1">
      <c r="A68" s="87"/>
      <c r="B68" s="26" t="s">
        <v>8</v>
      </c>
      <c r="C68" s="169">
        <v>178</v>
      </c>
      <c r="D68" s="169">
        <v>47</v>
      </c>
      <c r="E68" s="125">
        <f t="shared" si="7"/>
        <v>225</v>
      </c>
      <c r="F68" s="125"/>
      <c r="G68" s="117">
        <v>617</v>
      </c>
      <c r="H68" s="117">
        <v>134</v>
      </c>
      <c r="I68" s="117">
        <f t="shared" si="8"/>
        <v>751</v>
      </c>
      <c r="J68" s="27"/>
      <c r="K68" s="27">
        <f t="shared" si="4"/>
        <v>976</v>
      </c>
      <c r="L68" s="27"/>
    </row>
    <row r="69" spans="1:12" ht="12" customHeight="1">
      <c r="A69" s="87"/>
      <c r="B69" s="26"/>
      <c r="C69" s="119"/>
      <c r="D69" s="119"/>
      <c r="E69" s="126"/>
      <c r="F69" s="125"/>
      <c r="G69" s="117"/>
      <c r="H69" s="117"/>
      <c r="I69" s="27"/>
      <c r="J69" s="27"/>
      <c r="K69" s="27"/>
      <c r="L69" s="27"/>
    </row>
    <row r="70" spans="1:12" ht="12" customHeight="1">
      <c r="A70" s="176" t="s">
        <v>9</v>
      </c>
      <c r="B70" s="93"/>
      <c r="C70" s="129">
        <f>SUM(C71:C72)</f>
        <v>376</v>
      </c>
      <c r="D70" s="129">
        <f>SUM(D71:D72)</f>
        <v>716</v>
      </c>
      <c r="E70" s="173">
        <f>SUM(C70:D70)</f>
        <v>1092</v>
      </c>
      <c r="F70" s="129"/>
      <c r="G70" s="129">
        <f>SUM(G71:G72)</f>
        <v>1645</v>
      </c>
      <c r="H70" s="129">
        <f>SUM(H71:H72)</f>
        <v>3071</v>
      </c>
      <c r="I70" s="129">
        <f>SUM(G70:H70)</f>
        <v>4716</v>
      </c>
      <c r="J70" s="129"/>
      <c r="K70" s="129">
        <f t="shared" si="4"/>
        <v>5808</v>
      </c>
      <c r="L70" s="27"/>
    </row>
    <row r="71" spans="1:12" ht="12.75" customHeight="1">
      <c r="A71" s="87"/>
      <c r="B71" s="87" t="s">
        <v>144</v>
      </c>
      <c r="C71">
        <v>9</v>
      </c>
      <c r="D71">
        <v>12</v>
      </c>
      <c r="E71" s="125">
        <f>SUM(C71:D71)</f>
        <v>21</v>
      </c>
      <c r="F71" s="114"/>
      <c r="G71" s="191">
        <v>17</v>
      </c>
      <c r="H71" s="191">
        <v>24</v>
      </c>
      <c r="I71" s="117">
        <f>SUM(G71:H71)</f>
        <v>41</v>
      </c>
      <c r="J71" s="107"/>
      <c r="K71" s="107">
        <f t="shared" si="4"/>
        <v>62</v>
      </c>
      <c r="L71" s="27"/>
    </row>
    <row r="72" spans="1:12" ht="14.25" customHeight="1">
      <c r="A72" s="87"/>
      <c r="B72" s="87" t="s">
        <v>176</v>
      </c>
      <c r="C72">
        <v>367</v>
      </c>
      <c r="D72">
        <v>704</v>
      </c>
      <c r="E72" s="125">
        <f>SUM(C72:D72)</f>
        <v>1071</v>
      </c>
      <c r="F72" s="126"/>
      <c r="G72" s="191">
        <v>1628</v>
      </c>
      <c r="H72" s="191">
        <v>3047</v>
      </c>
      <c r="I72" s="117">
        <f>SUM(G72:H72)</f>
        <v>4675</v>
      </c>
      <c r="J72" s="170"/>
      <c r="K72" s="107">
        <f>SUM(E72,I72)</f>
        <v>5746</v>
      </c>
      <c r="L72" s="27"/>
    </row>
    <row r="73" spans="1:12" ht="12" customHeight="1">
      <c r="A73" s="87"/>
      <c r="B73" s="87"/>
      <c r="C73" s="27"/>
      <c r="D73" s="27"/>
      <c r="E73" s="27"/>
      <c r="F73" s="27"/>
      <c r="G73" s="27"/>
      <c r="H73" s="27"/>
      <c r="I73" s="27"/>
      <c r="J73" s="27"/>
      <c r="K73" s="27"/>
      <c r="L73" s="27"/>
    </row>
    <row r="74" spans="1:12" ht="12" customHeight="1">
      <c r="A74" s="76" t="s">
        <v>22</v>
      </c>
      <c r="B74" s="93"/>
      <c r="C74" s="72">
        <f>SUM(C75)</f>
        <v>195</v>
      </c>
      <c r="D74" s="72">
        <f>SUM(D75)</f>
        <v>328</v>
      </c>
      <c r="E74" s="72">
        <f>SUM(C74:D74)</f>
        <v>523</v>
      </c>
      <c r="F74" s="72"/>
      <c r="G74" s="72">
        <f>SUM(G75)</f>
        <v>963</v>
      </c>
      <c r="H74" s="72">
        <f>SUM(H75)</f>
        <v>1271</v>
      </c>
      <c r="I74" s="72">
        <f>SUM(G74:H74)</f>
        <v>2234</v>
      </c>
      <c r="J74" s="72"/>
      <c r="K74" s="72">
        <f t="shared" si="4"/>
        <v>2757</v>
      </c>
      <c r="L74" s="27"/>
    </row>
    <row r="75" spans="1:12" ht="12" customHeight="1">
      <c r="A75" s="87"/>
      <c r="B75" s="87" t="s">
        <v>23</v>
      </c>
      <c r="C75" s="117">
        <v>195</v>
      </c>
      <c r="D75" s="117">
        <v>328</v>
      </c>
      <c r="E75" s="125">
        <f>SUM(C75:D75)</f>
        <v>523</v>
      </c>
      <c r="F75" s="125"/>
      <c r="G75" s="117">
        <v>963</v>
      </c>
      <c r="H75" s="117">
        <v>1271</v>
      </c>
      <c r="I75" s="117">
        <f>SUM(G75:H75)</f>
        <v>2234</v>
      </c>
      <c r="J75" s="27"/>
      <c r="K75" s="27">
        <f t="shared" si="4"/>
        <v>2757</v>
      </c>
      <c r="L75" s="27"/>
    </row>
    <row r="76" spans="1:12" ht="12" customHeight="1">
      <c r="A76" s="87"/>
      <c r="B76" s="87"/>
      <c r="C76" s="27"/>
      <c r="D76" s="27"/>
      <c r="E76" s="27"/>
      <c r="F76" s="27"/>
      <c r="G76" s="27"/>
      <c r="H76" s="27"/>
      <c r="I76" s="27"/>
      <c r="J76" s="27"/>
      <c r="K76" s="27"/>
      <c r="L76" s="27"/>
    </row>
    <row r="77" spans="1:12" ht="12" customHeight="1">
      <c r="A77" s="76" t="s">
        <v>18</v>
      </c>
      <c r="B77" s="93"/>
      <c r="C77" s="101">
        <f>SUM(C78)</f>
        <v>147</v>
      </c>
      <c r="D77" s="101">
        <f>SUM(D78)</f>
        <v>398</v>
      </c>
      <c r="E77" s="72">
        <f>SUM(C77:D77)</f>
        <v>545</v>
      </c>
      <c r="F77" s="72"/>
      <c r="G77" s="101">
        <f>SUM(G78)</f>
        <v>656</v>
      </c>
      <c r="H77" s="101">
        <f>SUM(H78)</f>
        <v>1649</v>
      </c>
      <c r="I77" s="72">
        <f>SUM(G77:H77)</f>
        <v>2305</v>
      </c>
      <c r="J77" s="72"/>
      <c r="K77" s="72">
        <f aca="true" t="shared" si="9" ref="K77:K106">SUM(E77,I77)</f>
        <v>2850</v>
      </c>
      <c r="L77" s="27"/>
    </row>
    <row r="78" spans="1:12" ht="12" customHeight="1">
      <c r="A78" s="87"/>
      <c r="B78" s="94" t="s">
        <v>19</v>
      </c>
      <c r="C78" s="117">
        <v>147</v>
      </c>
      <c r="D78" s="117">
        <v>398</v>
      </c>
      <c r="E78" s="125">
        <f>SUM(C78:D78)</f>
        <v>545</v>
      </c>
      <c r="F78" s="125"/>
      <c r="G78" s="117">
        <v>656</v>
      </c>
      <c r="H78" s="117">
        <v>1649</v>
      </c>
      <c r="I78" s="117">
        <f>SUM(G78:H78)</f>
        <v>2305</v>
      </c>
      <c r="J78" s="27"/>
      <c r="K78" s="27">
        <f t="shared" si="9"/>
        <v>2850</v>
      </c>
      <c r="L78" s="27"/>
    </row>
    <row r="79" spans="1:12" ht="12" customHeight="1">
      <c r="A79" s="100"/>
      <c r="B79" s="94"/>
      <c r="C79" s="27"/>
      <c r="D79" s="27"/>
      <c r="E79" s="27"/>
      <c r="F79" s="27"/>
      <c r="G79" s="27"/>
      <c r="H79" s="27"/>
      <c r="I79" s="27"/>
      <c r="J79" s="27"/>
      <c r="K79" s="27"/>
      <c r="L79" s="27"/>
    </row>
    <row r="80" spans="1:12" ht="12" customHeight="1">
      <c r="A80" s="76" t="s">
        <v>24</v>
      </c>
      <c r="B80" s="93"/>
      <c r="C80" s="101">
        <f>SUM(C81)</f>
        <v>105</v>
      </c>
      <c r="D80" s="101">
        <f>SUM(D81)</f>
        <v>417</v>
      </c>
      <c r="E80" s="72">
        <f>SUM(C80:D80)</f>
        <v>522</v>
      </c>
      <c r="F80" s="72"/>
      <c r="G80" s="101">
        <f>SUM(G81)</f>
        <v>425</v>
      </c>
      <c r="H80" s="101">
        <f>SUM(H81)</f>
        <v>1744</v>
      </c>
      <c r="I80" s="72">
        <f>SUM(G80:H80)</f>
        <v>2169</v>
      </c>
      <c r="J80" s="72"/>
      <c r="K80" s="72">
        <f t="shared" si="9"/>
        <v>2691</v>
      </c>
      <c r="L80" s="27"/>
    </row>
    <row r="81" spans="1:12" ht="12" customHeight="1">
      <c r="A81" s="87"/>
      <c r="B81" s="94" t="s">
        <v>25</v>
      </c>
      <c r="C81" s="117">
        <v>105</v>
      </c>
      <c r="D81" s="117">
        <v>417</v>
      </c>
      <c r="E81" s="125">
        <f>SUM(C81:D81)</f>
        <v>522</v>
      </c>
      <c r="F81" s="125"/>
      <c r="G81" s="117">
        <v>425</v>
      </c>
      <c r="H81" s="117">
        <v>1744</v>
      </c>
      <c r="I81" s="117">
        <f>SUM(G81:H81)</f>
        <v>2169</v>
      </c>
      <c r="J81" s="27"/>
      <c r="K81" s="27">
        <f t="shared" si="9"/>
        <v>2691</v>
      </c>
      <c r="L81" s="27"/>
    </row>
    <row r="82" spans="1:12" ht="12" customHeight="1">
      <c r="A82" s="25"/>
      <c r="B82" s="94"/>
      <c r="C82" s="27"/>
      <c r="D82" s="27"/>
      <c r="E82" s="27"/>
      <c r="F82" s="27"/>
      <c r="G82" s="27"/>
      <c r="H82" s="27"/>
      <c r="I82" s="27"/>
      <c r="J82" s="27"/>
      <c r="K82" s="27"/>
      <c r="L82" s="27"/>
    </row>
    <row r="83" spans="1:12" ht="12" customHeight="1">
      <c r="A83" s="76" t="s">
        <v>55</v>
      </c>
      <c r="B83" s="93"/>
      <c r="C83" s="101">
        <f>SUM(C84:C88)</f>
        <v>509</v>
      </c>
      <c r="D83" s="101">
        <f>SUM(D84:D88)</f>
        <v>600</v>
      </c>
      <c r="E83" s="72">
        <f aca="true" t="shared" si="10" ref="E83:E88">SUM(C83:D83)</f>
        <v>1109</v>
      </c>
      <c r="F83" s="101"/>
      <c r="G83" s="101">
        <f>SUM(G84:G88)</f>
        <v>1838</v>
      </c>
      <c r="H83" s="101">
        <f>SUM(H84:H88)</f>
        <v>2198</v>
      </c>
      <c r="I83" s="72">
        <f aca="true" t="shared" si="11" ref="I83:I88">SUM(G83:H83)</f>
        <v>4036</v>
      </c>
      <c r="J83" s="72"/>
      <c r="K83" s="72">
        <f t="shared" si="9"/>
        <v>5145</v>
      </c>
      <c r="L83" s="27"/>
    </row>
    <row r="84" spans="1:19" ht="12" customHeight="1">
      <c r="A84" s="87"/>
      <c r="B84" s="26" t="s">
        <v>56</v>
      </c>
      <c r="C84" s="117">
        <v>151</v>
      </c>
      <c r="D84" s="117">
        <v>82</v>
      </c>
      <c r="E84" s="125">
        <f t="shared" si="10"/>
        <v>233</v>
      </c>
      <c r="F84" s="117"/>
      <c r="G84" s="117">
        <v>582</v>
      </c>
      <c r="H84" s="117">
        <v>341</v>
      </c>
      <c r="I84" s="117">
        <f t="shared" si="11"/>
        <v>923</v>
      </c>
      <c r="J84" s="91"/>
      <c r="K84" s="27">
        <f t="shared" si="9"/>
        <v>1156</v>
      </c>
      <c r="L84" s="27"/>
      <c r="M84" s="121"/>
      <c r="N84" s="121"/>
      <c r="O84" s="121"/>
      <c r="P84" s="121"/>
      <c r="Q84" s="121"/>
      <c r="R84" s="121"/>
      <c r="S84" s="121"/>
    </row>
    <row r="85" spans="1:19" ht="12" customHeight="1">
      <c r="A85" s="87"/>
      <c r="B85" s="26" t="s">
        <v>57</v>
      </c>
      <c r="C85" s="117">
        <v>64</v>
      </c>
      <c r="D85" s="117">
        <v>23</v>
      </c>
      <c r="E85" s="125">
        <f t="shared" si="10"/>
        <v>87</v>
      </c>
      <c r="F85" s="117"/>
      <c r="G85" s="117">
        <v>186</v>
      </c>
      <c r="H85" s="117">
        <v>58</v>
      </c>
      <c r="I85" s="117">
        <f t="shared" si="11"/>
        <v>244</v>
      </c>
      <c r="J85" s="91"/>
      <c r="K85" s="27">
        <f t="shared" si="9"/>
        <v>331</v>
      </c>
      <c r="L85" s="27"/>
      <c r="M85" s="121"/>
      <c r="N85" s="121"/>
      <c r="O85" s="121"/>
      <c r="P85" s="121"/>
      <c r="Q85" s="121"/>
      <c r="R85" s="121"/>
      <c r="S85" s="121"/>
    </row>
    <row r="86" spans="1:19" ht="12" customHeight="1">
      <c r="A86" s="87"/>
      <c r="B86" s="26" t="s">
        <v>58</v>
      </c>
      <c r="C86" s="117">
        <v>97</v>
      </c>
      <c r="D86" s="117">
        <v>91</v>
      </c>
      <c r="E86" s="125">
        <f t="shared" si="10"/>
        <v>188</v>
      </c>
      <c r="F86" s="117"/>
      <c r="G86" s="117">
        <v>269</v>
      </c>
      <c r="H86" s="117">
        <v>234</v>
      </c>
      <c r="I86" s="117">
        <f t="shared" si="11"/>
        <v>503</v>
      </c>
      <c r="J86" s="91"/>
      <c r="K86" s="27">
        <f t="shared" si="9"/>
        <v>691</v>
      </c>
      <c r="L86" s="27"/>
      <c r="M86" s="121"/>
      <c r="N86" s="121"/>
      <c r="O86" s="121"/>
      <c r="P86" s="121"/>
      <c r="Q86" s="121"/>
      <c r="R86" s="121"/>
      <c r="S86" s="121"/>
    </row>
    <row r="87" spans="1:19" ht="12" customHeight="1">
      <c r="A87" s="87"/>
      <c r="B87" s="26" t="s">
        <v>59</v>
      </c>
      <c r="C87" s="117">
        <v>80</v>
      </c>
      <c r="D87" s="117">
        <v>184</v>
      </c>
      <c r="E87" s="125">
        <f t="shared" si="10"/>
        <v>264</v>
      </c>
      <c r="F87" s="117"/>
      <c r="G87" s="117">
        <v>298</v>
      </c>
      <c r="H87" s="117">
        <v>692</v>
      </c>
      <c r="I87" s="117">
        <f t="shared" si="11"/>
        <v>990</v>
      </c>
      <c r="J87" s="91"/>
      <c r="K87" s="27">
        <f t="shared" si="9"/>
        <v>1254</v>
      </c>
      <c r="L87" s="27"/>
      <c r="M87" s="121"/>
      <c r="N87" s="121"/>
      <c r="O87" s="121"/>
      <c r="P87" s="121"/>
      <c r="Q87" s="121"/>
      <c r="R87" s="121"/>
      <c r="S87" s="121"/>
    </row>
    <row r="88" spans="1:19" ht="12" customHeight="1">
      <c r="A88" s="87"/>
      <c r="B88" s="26" t="s">
        <v>60</v>
      </c>
      <c r="C88" s="117">
        <v>117</v>
      </c>
      <c r="D88" s="117">
        <v>220</v>
      </c>
      <c r="E88" s="125">
        <f t="shared" si="10"/>
        <v>337</v>
      </c>
      <c r="F88" s="117"/>
      <c r="G88" s="117">
        <v>503</v>
      </c>
      <c r="H88" s="117">
        <v>873</v>
      </c>
      <c r="I88" s="117">
        <f t="shared" si="11"/>
        <v>1376</v>
      </c>
      <c r="J88" s="91"/>
      <c r="K88" s="27">
        <f t="shared" si="9"/>
        <v>1713</v>
      </c>
      <c r="L88" s="27"/>
      <c r="M88" s="121"/>
      <c r="N88" s="121"/>
      <c r="O88" s="121"/>
      <c r="P88" s="121"/>
      <c r="Q88" s="121"/>
      <c r="R88" s="121"/>
      <c r="S88" s="121"/>
    </row>
    <row r="89" spans="1:12" ht="12" customHeight="1">
      <c r="A89" s="87"/>
      <c r="B89" s="87"/>
      <c r="C89" s="88"/>
      <c r="D89" s="88"/>
      <c r="E89" s="88"/>
      <c r="F89" s="88"/>
      <c r="G89" s="88"/>
      <c r="H89" s="88"/>
      <c r="I89" s="88"/>
      <c r="J89" s="27"/>
      <c r="K89" s="27"/>
      <c r="L89" s="27"/>
    </row>
    <row r="90" spans="1:12" ht="12" customHeight="1">
      <c r="A90" s="76" t="s">
        <v>128</v>
      </c>
      <c r="B90" s="93"/>
      <c r="C90" s="101">
        <f>SUM(C91:C106)</f>
        <v>2083</v>
      </c>
      <c r="D90" s="101">
        <f>SUM(D91:D106)</f>
        <v>2021</v>
      </c>
      <c r="E90" s="72">
        <f>SUM(C90:D90)</f>
        <v>4104</v>
      </c>
      <c r="F90" s="101"/>
      <c r="G90" s="101">
        <f>SUM(G91:G106)</f>
        <v>6778</v>
      </c>
      <c r="H90" s="101">
        <f>SUM(H91:H106)</f>
        <v>6586</v>
      </c>
      <c r="I90" s="72">
        <f>SUM(G90:H90)</f>
        <v>13364</v>
      </c>
      <c r="J90" s="72"/>
      <c r="K90" s="72">
        <f t="shared" si="9"/>
        <v>17468</v>
      </c>
      <c r="L90" s="27"/>
    </row>
    <row r="91" spans="1:12" ht="12" customHeight="1">
      <c r="A91" s="87"/>
      <c r="B91" s="26" t="s">
        <v>46</v>
      </c>
      <c r="C91" s="13">
        <v>129</v>
      </c>
      <c r="D91" s="13">
        <v>104</v>
      </c>
      <c r="E91" s="125">
        <f aca="true" t="shared" si="12" ref="E91:E106">SUM(C91:D91)</f>
        <v>233</v>
      </c>
      <c r="F91" s="13"/>
      <c r="G91" s="13">
        <v>319</v>
      </c>
      <c r="H91" s="13">
        <v>235</v>
      </c>
      <c r="I91" s="117">
        <f aca="true" t="shared" si="13" ref="I91:I106">SUM(G91:H91)</f>
        <v>554</v>
      </c>
      <c r="J91" s="27"/>
      <c r="K91" s="27">
        <f t="shared" si="9"/>
        <v>787</v>
      </c>
      <c r="L91" s="27"/>
    </row>
    <row r="92" spans="1:12" ht="12" customHeight="1">
      <c r="A92" s="87"/>
      <c r="B92" s="26" t="s">
        <v>39</v>
      </c>
      <c r="C92" s="13">
        <v>191</v>
      </c>
      <c r="D92" s="13">
        <v>95</v>
      </c>
      <c r="E92" s="125">
        <f t="shared" si="12"/>
        <v>286</v>
      </c>
      <c r="F92" s="13"/>
      <c r="G92" s="13">
        <v>666</v>
      </c>
      <c r="H92" s="13">
        <v>307</v>
      </c>
      <c r="I92" s="117">
        <f t="shared" si="13"/>
        <v>973</v>
      </c>
      <c r="J92" s="27"/>
      <c r="K92" s="27">
        <f t="shared" si="9"/>
        <v>1259</v>
      </c>
      <c r="L92" s="27"/>
    </row>
    <row r="93" spans="1:12" ht="12" customHeight="1">
      <c r="A93" s="87"/>
      <c r="B93" s="26" t="s">
        <v>169</v>
      </c>
      <c r="C93" s="13">
        <v>177</v>
      </c>
      <c r="D93" s="13">
        <v>238</v>
      </c>
      <c r="E93" s="125">
        <f t="shared" si="12"/>
        <v>415</v>
      </c>
      <c r="F93" s="13"/>
      <c r="G93" s="13">
        <v>564</v>
      </c>
      <c r="H93" s="13">
        <v>876</v>
      </c>
      <c r="I93" s="117">
        <f t="shared" si="13"/>
        <v>1440</v>
      </c>
      <c r="J93" s="27"/>
      <c r="K93" s="27">
        <f t="shared" si="9"/>
        <v>1855</v>
      </c>
      <c r="L93" s="27"/>
    </row>
    <row r="94" spans="1:12" ht="12" customHeight="1">
      <c r="A94" s="87"/>
      <c r="B94" s="26" t="s">
        <v>52</v>
      </c>
      <c r="C94" s="13">
        <v>167</v>
      </c>
      <c r="D94" s="13">
        <v>93</v>
      </c>
      <c r="E94" s="125">
        <f t="shared" si="12"/>
        <v>260</v>
      </c>
      <c r="F94" s="13"/>
      <c r="G94" s="13">
        <v>531</v>
      </c>
      <c r="H94" s="13">
        <v>327</v>
      </c>
      <c r="I94" s="117">
        <f t="shared" si="13"/>
        <v>858</v>
      </c>
      <c r="J94" s="27"/>
      <c r="K94" s="27">
        <f t="shared" si="9"/>
        <v>1118</v>
      </c>
      <c r="L94" s="27"/>
    </row>
    <row r="95" spans="1:12" ht="12" customHeight="1">
      <c r="A95" s="87"/>
      <c r="B95" s="26" t="s">
        <v>66</v>
      </c>
      <c r="C95" s="13">
        <v>460</v>
      </c>
      <c r="D95" s="13">
        <v>465</v>
      </c>
      <c r="E95" s="125">
        <f t="shared" si="12"/>
        <v>925</v>
      </c>
      <c r="F95" s="13"/>
      <c r="G95" s="13">
        <v>1699</v>
      </c>
      <c r="H95" s="13">
        <v>1689</v>
      </c>
      <c r="I95" s="117">
        <f t="shared" si="13"/>
        <v>3388</v>
      </c>
      <c r="J95" s="27"/>
      <c r="K95" s="27">
        <f t="shared" si="9"/>
        <v>4313</v>
      </c>
      <c r="L95" s="27"/>
    </row>
    <row r="96" spans="1:12" ht="12" customHeight="1">
      <c r="A96" s="87"/>
      <c r="B96" s="26" t="s">
        <v>43</v>
      </c>
      <c r="C96" s="13">
        <v>99</v>
      </c>
      <c r="D96" s="13">
        <v>139</v>
      </c>
      <c r="E96" s="125">
        <f t="shared" si="12"/>
        <v>238</v>
      </c>
      <c r="F96" s="13"/>
      <c r="G96" s="13">
        <v>344</v>
      </c>
      <c r="H96" s="13">
        <v>484</v>
      </c>
      <c r="I96" s="117">
        <f t="shared" si="13"/>
        <v>828</v>
      </c>
      <c r="J96" s="27"/>
      <c r="K96" s="27">
        <f t="shared" si="9"/>
        <v>1066</v>
      </c>
      <c r="L96" s="27"/>
    </row>
    <row r="97" spans="1:12" ht="12" customHeight="1">
      <c r="A97" s="87"/>
      <c r="B97" s="26" t="s">
        <v>68</v>
      </c>
      <c r="C97" s="13">
        <v>136</v>
      </c>
      <c r="D97" s="13">
        <v>103</v>
      </c>
      <c r="E97" s="125">
        <f t="shared" si="12"/>
        <v>239</v>
      </c>
      <c r="F97" s="13"/>
      <c r="G97" s="13">
        <v>380</v>
      </c>
      <c r="H97" s="13">
        <v>262</v>
      </c>
      <c r="I97" s="117">
        <f t="shared" si="13"/>
        <v>642</v>
      </c>
      <c r="J97" s="27"/>
      <c r="K97" s="27">
        <f t="shared" si="9"/>
        <v>881</v>
      </c>
      <c r="L97" s="27"/>
    </row>
    <row r="98" spans="1:12" ht="12" customHeight="1">
      <c r="A98" s="87"/>
      <c r="B98" s="26" t="s">
        <v>90</v>
      </c>
      <c r="C98" s="13">
        <v>17</v>
      </c>
      <c r="D98" s="13">
        <v>31</v>
      </c>
      <c r="E98" s="125">
        <f t="shared" si="12"/>
        <v>48</v>
      </c>
      <c r="F98" s="13"/>
      <c r="G98" s="13">
        <v>91</v>
      </c>
      <c r="H98" s="13">
        <v>128</v>
      </c>
      <c r="I98" s="117">
        <f t="shared" si="13"/>
        <v>219</v>
      </c>
      <c r="J98" s="27"/>
      <c r="K98" s="27">
        <f t="shared" si="9"/>
        <v>267</v>
      </c>
      <c r="L98" s="27"/>
    </row>
    <row r="99" spans="1:12" ht="12" customHeight="1">
      <c r="A99" s="87"/>
      <c r="B99" s="26" t="s">
        <v>76</v>
      </c>
      <c r="C99" s="108">
        <v>46</v>
      </c>
      <c r="D99" s="108">
        <v>26</v>
      </c>
      <c r="E99" s="125">
        <f t="shared" si="12"/>
        <v>72</v>
      </c>
      <c r="F99" s="13"/>
      <c r="G99" s="13">
        <v>93</v>
      </c>
      <c r="H99" s="13">
        <v>48</v>
      </c>
      <c r="I99" s="117">
        <f t="shared" si="13"/>
        <v>141</v>
      </c>
      <c r="J99" s="27"/>
      <c r="K99" s="27">
        <f t="shared" si="9"/>
        <v>213</v>
      </c>
      <c r="L99" s="27"/>
    </row>
    <row r="100" spans="1:12" ht="12" customHeight="1">
      <c r="A100" s="87"/>
      <c r="B100" s="26" t="s">
        <v>77</v>
      </c>
      <c r="C100" s="13">
        <v>87</v>
      </c>
      <c r="D100" s="13">
        <v>65</v>
      </c>
      <c r="E100" s="125">
        <f t="shared" si="12"/>
        <v>152</v>
      </c>
      <c r="F100" s="13"/>
      <c r="G100" s="13">
        <v>213</v>
      </c>
      <c r="H100" s="13">
        <v>142</v>
      </c>
      <c r="I100" s="117">
        <f t="shared" si="13"/>
        <v>355</v>
      </c>
      <c r="J100" s="27"/>
      <c r="K100" s="27">
        <f t="shared" si="9"/>
        <v>507</v>
      </c>
      <c r="L100" s="27"/>
    </row>
    <row r="101" spans="1:12" ht="12" customHeight="1">
      <c r="A101" s="87"/>
      <c r="B101" s="26" t="s">
        <v>83</v>
      </c>
      <c r="C101" s="13">
        <v>98</v>
      </c>
      <c r="D101" s="13">
        <v>24</v>
      </c>
      <c r="E101" s="125">
        <f t="shared" si="12"/>
        <v>122</v>
      </c>
      <c r="F101" s="13"/>
      <c r="G101" s="13">
        <v>333</v>
      </c>
      <c r="H101" s="13">
        <v>47</v>
      </c>
      <c r="I101" s="117">
        <f t="shared" si="13"/>
        <v>380</v>
      </c>
      <c r="J101" s="27"/>
      <c r="K101" s="27">
        <f t="shared" si="9"/>
        <v>502</v>
      </c>
      <c r="L101" s="27"/>
    </row>
    <row r="102" spans="1:12" ht="12" customHeight="1">
      <c r="A102" s="87"/>
      <c r="B102" s="26" t="s">
        <v>78</v>
      </c>
      <c r="C102" s="13">
        <v>24</v>
      </c>
      <c r="D102" s="13">
        <v>46</v>
      </c>
      <c r="E102" s="125">
        <f t="shared" si="12"/>
        <v>70</v>
      </c>
      <c r="F102" s="13"/>
      <c r="G102" s="13">
        <v>74</v>
      </c>
      <c r="H102" s="13">
        <v>110</v>
      </c>
      <c r="I102" s="117">
        <f t="shared" si="13"/>
        <v>184</v>
      </c>
      <c r="J102" s="27"/>
      <c r="K102" s="27">
        <f t="shared" si="9"/>
        <v>254</v>
      </c>
      <c r="L102" s="27"/>
    </row>
    <row r="103" spans="1:12" ht="12" customHeight="1">
      <c r="A103" s="87"/>
      <c r="B103" s="26" t="s">
        <v>89</v>
      </c>
      <c r="C103" s="13">
        <v>204</v>
      </c>
      <c r="D103" s="13">
        <v>79</v>
      </c>
      <c r="E103" s="125">
        <f t="shared" si="12"/>
        <v>283</v>
      </c>
      <c r="F103" s="13"/>
      <c r="G103" s="13">
        <v>715</v>
      </c>
      <c r="H103" s="13">
        <v>332</v>
      </c>
      <c r="I103" s="117">
        <f t="shared" si="13"/>
        <v>1047</v>
      </c>
      <c r="J103" s="27"/>
      <c r="K103" s="27">
        <f t="shared" si="9"/>
        <v>1330</v>
      </c>
      <c r="L103" s="27"/>
    </row>
    <row r="104" spans="1:12" ht="12" customHeight="1">
      <c r="A104" s="87"/>
      <c r="B104" s="26" t="s">
        <v>81</v>
      </c>
      <c r="C104" s="13">
        <v>36</v>
      </c>
      <c r="D104" s="13">
        <v>231</v>
      </c>
      <c r="E104" s="125">
        <f t="shared" si="12"/>
        <v>267</v>
      </c>
      <c r="F104" s="13"/>
      <c r="G104" s="13">
        <v>119</v>
      </c>
      <c r="H104" s="13">
        <v>692</v>
      </c>
      <c r="I104" s="117">
        <f t="shared" si="13"/>
        <v>811</v>
      </c>
      <c r="J104" s="27"/>
      <c r="K104" s="27">
        <f t="shared" si="9"/>
        <v>1078</v>
      </c>
      <c r="L104" s="27"/>
    </row>
    <row r="105" spans="1:12" ht="12" customHeight="1">
      <c r="A105" s="87"/>
      <c r="B105" s="26" t="s">
        <v>53</v>
      </c>
      <c r="C105" s="13">
        <v>133</v>
      </c>
      <c r="D105" s="13">
        <v>205</v>
      </c>
      <c r="E105" s="125">
        <f t="shared" si="12"/>
        <v>338</v>
      </c>
      <c r="F105" s="13"/>
      <c r="G105" s="13">
        <v>422</v>
      </c>
      <c r="H105" s="13">
        <v>709</v>
      </c>
      <c r="I105" s="117">
        <f t="shared" si="13"/>
        <v>1131</v>
      </c>
      <c r="J105" s="27"/>
      <c r="K105" s="27">
        <f t="shared" si="9"/>
        <v>1469</v>
      </c>
      <c r="L105" s="27"/>
    </row>
    <row r="106" spans="1:12" ht="12" customHeight="1">
      <c r="A106" s="87"/>
      <c r="B106" s="26" t="s">
        <v>54</v>
      </c>
      <c r="C106" s="13">
        <v>79</v>
      </c>
      <c r="D106" s="13">
        <v>77</v>
      </c>
      <c r="E106" s="125">
        <f t="shared" si="12"/>
        <v>156</v>
      </c>
      <c r="F106" s="13"/>
      <c r="G106" s="13">
        <v>215</v>
      </c>
      <c r="H106" s="13">
        <v>198</v>
      </c>
      <c r="I106" s="117">
        <f t="shared" si="13"/>
        <v>413</v>
      </c>
      <c r="J106" s="27"/>
      <c r="K106" s="27">
        <f t="shared" si="9"/>
        <v>569</v>
      </c>
      <c r="L106" s="27"/>
    </row>
    <row r="107" spans="1:15" ht="12" customHeight="1">
      <c r="A107" s="96"/>
      <c r="B107" s="93"/>
      <c r="C107" s="27"/>
      <c r="D107" s="27"/>
      <c r="E107" s="101"/>
      <c r="F107" s="101"/>
      <c r="G107" s="27"/>
      <c r="H107" s="27"/>
      <c r="I107" s="101"/>
      <c r="J107" s="27"/>
      <c r="K107" s="27"/>
      <c r="L107" s="27"/>
      <c r="M107" s="109"/>
      <c r="N107" s="109"/>
      <c r="O107" s="109"/>
    </row>
    <row r="108" spans="1:15" s="109" customFormat="1" ht="12" customHeight="1">
      <c r="A108" s="76" t="s">
        <v>145</v>
      </c>
      <c r="B108" s="76"/>
      <c r="C108" s="72">
        <f>SUM(C109:C115,C116:C120)</f>
        <v>2018</v>
      </c>
      <c r="D108" s="72">
        <f>SUM(D109:D115,D116:D120)</f>
        <v>1674</v>
      </c>
      <c r="E108" s="72">
        <f>SUM(C108:D108)</f>
        <v>3692</v>
      </c>
      <c r="F108" s="72"/>
      <c r="G108" s="72">
        <f>SUM(G109:G115,G116:G120)</f>
        <v>6848</v>
      </c>
      <c r="H108" s="72">
        <f>SUM(H109:H115,H116:H120)</f>
        <v>5174</v>
      </c>
      <c r="I108" s="72">
        <f>SUM(G108:H108)</f>
        <v>12022</v>
      </c>
      <c r="J108" s="72"/>
      <c r="K108" s="72">
        <f aca="true" t="shared" si="14" ref="K108:K142">SUM(E108,I108)</f>
        <v>15714</v>
      </c>
      <c r="L108" s="27"/>
      <c r="M108" s="4"/>
      <c r="N108" s="4"/>
      <c r="O108" s="4"/>
    </row>
    <row r="109" spans="1:21" ht="12" customHeight="1">
      <c r="A109" s="87"/>
      <c r="B109" s="87" t="s">
        <v>39</v>
      </c>
      <c r="C109" s="117">
        <v>122</v>
      </c>
      <c r="D109" s="117">
        <v>82</v>
      </c>
      <c r="E109" s="125">
        <f aca="true" t="shared" si="15" ref="E109:E120">SUM(C109:D109)</f>
        <v>204</v>
      </c>
      <c r="F109" s="117"/>
      <c r="G109" s="117">
        <v>499</v>
      </c>
      <c r="H109" s="117">
        <v>191</v>
      </c>
      <c r="I109" s="117">
        <f aca="true" t="shared" si="16" ref="I109:I120">SUM(G109:H109)</f>
        <v>690</v>
      </c>
      <c r="J109" s="27"/>
      <c r="K109" s="27">
        <f t="shared" si="14"/>
        <v>894</v>
      </c>
      <c r="L109" s="27"/>
      <c r="M109" s="121"/>
      <c r="N109" s="121"/>
      <c r="O109" s="121"/>
      <c r="P109" s="121"/>
      <c r="Q109" s="121"/>
      <c r="R109" s="121"/>
      <c r="S109" s="121"/>
      <c r="T109" s="121"/>
      <c r="U109" s="121"/>
    </row>
    <row r="110" spans="1:21" ht="12" customHeight="1">
      <c r="A110" s="87"/>
      <c r="B110" s="27" t="s">
        <v>186</v>
      </c>
      <c r="C110" s="117">
        <v>201</v>
      </c>
      <c r="D110" s="117">
        <v>292</v>
      </c>
      <c r="E110" s="125">
        <f t="shared" si="15"/>
        <v>493</v>
      </c>
      <c r="F110" s="117"/>
      <c r="G110" s="117">
        <v>518</v>
      </c>
      <c r="H110" s="117">
        <v>812</v>
      </c>
      <c r="I110" s="117">
        <f t="shared" si="16"/>
        <v>1330</v>
      </c>
      <c r="J110" s="27"/>
      <c r="K110" s="27">
        <f t="shared" si="14"/>
        <v>1823</v>
      </c>
      <c r="L110" s="27"/>
      <c r="M110" s="121"/>
      <c r="N110" s="121"/>
      <c r="O110" s="121"/>
      <c r="P110" s="121"/>
      <c r="Q110" s="121"/>
      <c r="R110" s="121"/>
      <c r="S110" s="121"/>
      <c r="T110" s="121"/>
      <c r="U110" s="121"/>
    </row>
    <row r="111" spans="1:21" ht="12" customHeight="1">
      <c r="A111" s="118"/>
      <c r="B111" s="118" t="s">
        <v>66</v>
      </c>
      <c r="C111" s="117">
        <v>634</v>
      </c>
      <c r="D111" s="117">
        <v>536</v>
      </c>
      <c r="E111" s="125">
        <f t="shared" si="15"/>
        <v>1170</v>
      </c>
      <c r="F111" s="117"/>
      <c r="G111" s="117">
        <v>2407</v>
      </c>
      <c r="H111" s="117">
        <v>2058</v>
      </c>
      <c r="I111" s="117">
        <f t="shared" si="16"/>
        <v>4465</v>
      </c>
      <c r="J111" s="107"/>
      <c r="K111" s="107">
        <f t="shared" si="14"/>
        <v>5635</v>
      </c>
      <c r="L111" s="107"/>
      <c r="M111" s="121"/>
      <c r="N111" s="121"/>
      <c r="O111" s="121"/>
      <c r="P111" s="121"/>
      <c r="Q111" s="121"/>
      <c r="R111" s="121"/>
      <c r="S111" s="121"/>
      <c r="T111" s="121"/>
      <c r="U111" s="121"/>
    </row>
    <row r="112" spans="1:21" ht="12" customHeight="1">
      <c r="A112" s="87"/>
      <c r="B112" s="87" t="s">
        <v>40</v>
      </c>
      <c r="C112" s="117">
        <v>43</v>
      </c>
      <c r="D112" s="117">
        <v>32</v>
      </c>
      <c r="E112" s="125">
        <f t="shared" si="15"/>
        <v>75</v>
      </c>
      <c r="F112" s="117"/>
      <c r="G112" s="117">
        <v>149</v>
      </c>
      <c r="H112" s="117">
        <v>78</v>
      </c>
      <c r="I112" s="117">
        <f t="shared" si="16"/>
        <v>227</v>
      </c>
      <c r="J112" s="27"/>
      <c r="K112" s="27">
        <f t="shared" si="14"/>
        <v>302</v>
      </c>
      <c r="L112" s="27"/>
      <c r="M112" s="121"/>
      <c r="N112" s="121"/>
      <c r="O112" s="121"/>
      <c r="P112" s="121"/>
      <c r="Q112" s="121"/>
      <c r="R112" s="121"/>
      <c r="S112" s="121"/>
      <c r="T112" s="121"/>
      <c r="U112" s="121"/>
    </row>
    <row r="113" spans="1:21" ht="12" customHeight="1">
      <c r="A113" s="97"/>
      <c r="B113" s="87" t="s">
        <v>68</v>
      </c>
      <c r="C113" s="117">
        <v>114</v>
      </c>
      <c r="D113" s="117">
        <v>90</v>
      </c>
      <c r="E113" s="125">
        <f t="shared" si="15"/>
        <v>204</v>
      </c>
      <c r="F113" s="117"/>
      <c r="G113" s="117">
        <v>327</v>
      </c>
      <c r="H113" s="117">
        <v>263</v>
      </c>
      <c r="I113" s="117">
        <f t="shared" si="16"/>
        <v>590</v>
      </c>
      <c r="J113" s="27"/>
      <c r="K113" s="27">
        <f t="shared" si="14"/>
        <v>794</v>
      </c>
      <c r="L113" s="27"/>
      <c r="M113" s="121"/>
      <c r="N113" s="121"/>
      <c r="O113" s="121"/>
      <c r="P113" s="121"/>
      <c r="Q113" s="121"/>
      <c r="R113" s="121"/>
      <c r="S113" s="121"/>
      <c r="T113" s="121"/>
      <c r="U113" s="121"/>
    </row>
    <row r="114" spans="1:21" ht="12" customHeight="1">
      <c r="A114" s="93"/>
      <c r="B114" s="26" t="s">
        <v>83</v>
      </c>
      <c r="C114" s="117">
        <v>118</v>
      </c>
      <c r="D114" s="117">
        <v>13</v>
      </c>
      <c r="E114" s="125">
        <f t="shared" si="15"/>
        <v>131</v>
      </c>
      <c r="F114" s="117"/>
      <c r="G114" s="117">
        <v>354</v>
      </c>
      <c r="H114" s="117">
        <v>65</v>
      </c>
      <c r="I114" s="117">
        <f t="shared" si="16"/>
        <v>419</v>
      </c>
      <c r="J114" s="27"/>
      <c r="K114" s="27">
        <f t="shared" si="14"/>
        <v>550</v>
      </c>
      <c r="L114" s="27"/>
      <c r="M114" s="121"/>
      <c r="N114" s="121"/>
      <c r="O114" s="121"/>
      <c r="P114" s="121"/>
      <c r="Q114" s="121"/>
      <c r="R114" s="121"/>
      <c r="S114" s="121"/>
      <c r="T114" s="121"/>
      <c r="U114" s="121"/>
    </row>
    <row r="115" spans="1:21" ht="12" customHeight="1">
      <c r="A115" s="97"/>
      <c r="B115" s="26" t="s">
        <v>2</v>
      </c>
      <c r="C115" s="117">
        <v>267</v>
      </c>
      <c r="D115" s="117">
        <v>44</v>
      </c>
      <c r="E115" s="125">
        <f t="shared" si="15"/>
        <v>311</v>
      </c>
      <c r="F115" s="117"/>
      <c r="G115" s="117">
        <v>857</v>
      </c>
      <c r="H115" s="117">
        <v>206</v>
      </c>
      <c r="I115" s="117">
        <f t="shared" si="16"/>
        <v>1063</v>
      </c>
      <c r="J115" s="27"/>
      <c r="K115" s="27">
        <f t="shared" si="14"/>
        <v>1374</v>
      </c>
      <c r="L115" s="27"/>
      <c r="M115" s="121"/>
      <c r="N115" s="121"/>
      <c r="O115" s="121"/>
      <c r="P115" s="121"/>
      <c r="Q115" s="121"/>
      <c r="R115" s="121"/>
      <c r="S115" s="121"/>
      <c r="T115" s="121"/>
      <c r="U115" s="121"/>
    </row>
    <row r="116" spans="1:21" ht="12" customHeight="1">
      <c r="A116" s="97"/>
      <c r="B116" s="26" t="s">
        <v>7</v>
      </c>
      <c r="C116" s="117">
        <v>280</v>
      </c>
      <c r="D116" s="117">
        <v>21</v>
      </c>
      <c r="E116" s="125">
        <f t="shared" si="15"/>
        <v>301</v>
      </c>
      <c r="F116" s="117"/>
      <c r="G116" s="117">
        <v>1030</v>
      </c>
      <c r="H116" s="117">
        <v>73</v>
      </c>
      <c r="I116" s="117">
        <f t="shared" si="16"/>
        <v>1103</v>
      </c>
      <c r="J116" s="27"/>
      <c r="K116" s="27">
        <f t="shared" si="14"/>
        <v>1404</v>
      </c>
      <c r="L116" s="27"/>
      <c r="M116" s="121"/>
      <c r="N116" s="121"/>
      <c r="O116" s="121"/>
      <c r="P116" s="121"/>
      <c r="Q116" s="121"/>
      <c r="R116" s="121"/>
      <c r="S116" s="121"/>
      <c r="T116" s="121"/>
      <c r="U116" s="121"/>
    </row>
    <row r="117" spans="1:21" ht="12" customHeight="1">
      <c r="A117" s="97"/>
      <c r="B117" s="26" t="s">
        <v>81</v>
      </c>
      <c r="C117" s="117">
        <v>49</v>
      </c>
      <c r="D117" s="117">
        <v>300</v>
      </c>
      <c r="E117" s="125">
        <f t="shared" si="15"/>
        <v>349</v>
      </c>
      <c r="F117" s="117"/>
      <c r="G117" s="117">
        <v>212</v>
      </c>
      <c r="H117" s="117">
        <v>787</v>
      </c>
      <c r="I117" s="117">
        <f t="shared" si="16"/>
        <v>999</v>
      </c>
      <c r="J117" s="27"/>
      <c r="K117" s="27">
        <f t="shared" si="14"/>
        <v>1348</v>
      </c>
      <c r="L117" s="27"/>
      <c r="M117" s="121"/>
      <c r="N117" s="121"/>
      <c r="O117" s="121"/>
      <c r="P117" s="121"/>
      <c r="Q117" s="121"/>
      <c r="R117" s="121"/>
      <c r="S117" s="121"/>
      <c r="T117" s="121"/>
      <c r="U117" s="121"/>
    </row>
    <row r="118" spans="1:21" ht="12" customHeight="1">
      <c r="A118" s="97"/>
      <c r="B118" s="26" t="s">
        <v>92</v>
      </c>
      <c r="C118" s="117">
        <v>33</v>
      </c>
      <c r="D118" s="117">
        <v>20</v>
      </c>
      <c r="E118" s="125">
        <f t="shared" si="15"/>
        <v>53</v>
      </c>
      <c r="F118" s="117"/>
      <c r="G118" s="117">
        <v>75</v>
      </c>
      <c r="H118" s="117">
        <v>67</v>
      </c>
      <c r="I118" s="117">
        <f t="shared" si="16"/>
        <v>142</v>
      </c>
      <c r="J118" s="27"/>
      <c r="K118" s="27">
        <f t="shared" si="14"/>
        <v>195</v>
      </c>
      <c r="L118" s="27"/>
      <c r="M118" s="121"/>
      <c r="N118" s="121"/>
      <c r="O118" s="121"/>
      <c r="P118" s="121"/>
      <c r="Q118" s="121"/>
      <c r="R118" s="121"/>
      <c r="S118" s="121"/>
      <c r="T118" s="121"/>
      <c r="U118" s="121"/>
    </row>
    <row r="119" spans="1:21" ht="12" customHeight="1">
      <c r="A119" s="97"/>
      <c r="B119" s="26" t="s">
        <v>53</v>
      </c>
      <c r="C119" s="117">
        <v>93</v>
      </c>
      <c r="D119" s="117">
        <v>183</v>
      </c>
      <c r="E119" s="125">
        <f t="shared" si="15"/>
        <v>276</v>
      </c>
      <c r="F119" s="117"/>
      <c r="G119" s="117">
        <v>278</v>
      </c>
      <c r="H119" s="117">
        <v>464</v>
      </c>
      <c r="I119" s="117">
        <f t="shared" si="16"/>
        <v>742</v>
      </c>
      <c r="J119" s="27"/>
      <c r="K119" s="27">
        <f t="shared" si="14"/>
        <v>1018</v>
      </c>
      <c r="L119" s="27"/>
      <c r="M119" s="121"/>
      <c r="N119" s="121"/>
      <c r="O119" s="121"/>
      <c r="P119" s="121"/>
      <c r="Q119" s="121"/>
      <c r="R119" s="121"/>
      <c r="S119" s="121"/>
      <c r="T119" s="121"/>
      <c r="U119" s="121"/>
    </row>
    <row r="120" spans="1:21" ht="12" customHeight="1">
      <c r="A120" s="97"/>
      <c r="B120" s="26" t="s">
        <v>54</v>
      </c>
      <c r="C120" s="117">
        <v>64</v>
      </c>
      <c r="D120" s="117">
        <v>61</v>
      </c>
      <c r="E120" s="125">
        <f t="shared" si="15"/>
        <v>125</v>
      </c>
      <c r="F120" s="117"/>
      <c r="G120" s="117">
        <v>142</v>
      </c>
      <c r="H120" s="117">
        <v>110</v>
      </c>
      <c r="I120" s="117">
        <f t="shared" si="16"/>
        <v>252</v>
      </c>
      <c r="J120" s="27"/>
      <c r="K120" s="27">
        <f t="shared" si="14"/>
        <v>377</v>
      </c>
      <c r="L120" s="27"/>
      <c r="M120" s="121"/>
      <c r="N120" s="121"/>
      <c r="O120" s="121"/>
      <c r="P120" s="121"/>
      <c r="Q120" s="121"/>
      <c r="R120" s="121"/>
      <c r="S120" s="121"/>
      <c r="T120" s="121"/>
      <c r="U120" s="121"/>
    </row>
    <row r="121" spans="1:21" ht="12" customHeight="1">
      <c r="A121" s="97"/>
      <c r="B121" s="26"/>
      <c r="C121" s="117"/>
      <c r="D121" s="117"/>
      <c r="E121" s="117"/>
      <c r="F121" s="117"/>
      <c r="G121" s="117"/>
      <c r="H121" s="117"/>
      <c r="I121" s="117"/>
      <c r="J121" s="27"/>
      <c r="K121" s="27"/>
      <c r="L121" s="27"/>
      <c r="M121" s="121"/>
      <c r="N121" s="121"/>
      <c r="O121" s="121"/>
      <c r="P121" s="121"/>
      <c r="Q121" s="121"/>
      <c r="R121" s="121"/>
      <c r="S121" s="121"/>
      <c r="T121" s="121"/>
      <c r="U121" s="121"/>
    </row>
    <row r="122" spans="1:12" ht="12" customHeight="1">
      <c r="A122" s="76" t="s">
        <v>26</v>
      </c>
      <c r="B122" s="93"/>
      <c r="C122" s="101">
        <f>SUM(C123:C134)</f>
        <v>1477</v>
      </c>
      <c r="D122" s="101">
        <f>SUM(D123:D134)</f>
        <v>1369</v>
      </c>
      <c r="E122" s="72">
        <f>SUM(C122:D122)</f>
        <v>2846</v>
      </c>
      <c r="F122" s="101"/>
      <c r="G122" s="101">
        <f>SUM(G123:G134)</f>
        <v>5164</v>
      </c>
      <c r="H122" s="101">
        <f>SUM(H123:H134)</f>
        <v>4753</v>
      </c>
      <c r="I122" s="72">
        <f>SUM(G122:H122)</f>
        <v>9917</v>
      </c>
      <c r="J122" s="72"/>
      <c r="K122" s="72">
        <f aca="true" t="shared" si="17" ref="K122:K134">SUM(E122,I122)</f>
        <v>12763</v>
      </c>
      <c r="L122" s="27"/>
    </row>
    <row r="123" spans="1:21" ht="12" customHeight="1">
      <c r="A123" s="25"/>
      <c r="B123" s="87" t="s">
        <v>62</v>
      </c>
      <c r="C123" s="117">
        <v>308</v>
      </c>
      <c r="D123" s="117">
        <v>260</v>
      </c>
      <c r="E123" s="125">
        <f aca="true" t="shared" si="18" ref="E123:E134">SUM(C123:D123)</f>
        <v>568</v>
      </c>
      <c r="F123" s="117"/>
      <c r="G123" s="117">
        <v>939</v>
      </c>
      <c r="H123" s="117">
        <v>964</v>
      </c>
      <c r="I123" s="117">
        <f aca="true" t="shared" si="19" ref="I123:I134">SUM(G123:H123)</f>
        <v>1903</v>
      </c>
      <c r="J123" s="27"/>
      <c r="K123" s="27">
        <f t="shared" si="17"/>
        <v>2471</v>
      </c>
      <c r="L123" s="27"/>
      <c r="M123" s="121"/>
      <c r="N123" s="121"/>
      <c r="O123" s="121"/>
      <c r="P123" s="121"/>
      <c r="Q123" s="121"/>
      <c r="R123" s="121"/>
      <c r="S123" s="121"/>
      <c r="T123" s="121"/>
      <c r="U123" s="121"/>
    </row>
    <row r="124" spans="1:21" ht="12" customHeight="1">
      <c r="A124" s="87"/>
      <c r="B124" s="87" t="s">
        <v>63</v>
      </c>
      <c r="C124" s="117">
        <v>247</v>
      </c>
      <c r="D124" s="117">
        <v>291</v>
      </c>
      <c r="E124" s="125">
        <f t="shared" si="18"/>
        <v>538</v>
      </c>
      <c r="F124" s="117"/>
      <c r="G124" s="117">
        <v>892</v>
      </c>
      <c r="H124" s="117">
        <v>970</v>
      </c>
      <c r="I124" s="117">
        <f t="shared" si="19"/>
        <v>1862</v>
      </c>
      <c r="J124" s="27"/>
      <c r="K124" s="27">
        <f t="shared" si="17"/>
        <v>2400</v>
      </c>
      <c r="L124" s="27"/>
      <c r="M124" s="121"/>
      <c r="N124" s="121"/>
      <c r="O124" s="121"/>
      <c r="P124" s="121"/>
      <c r="Q124" s="121"/>
      <c r="R124" s="121"/>
      <c r="S124" s="121"/>
      <c r="T124" s="121"/>
      <c r="U124" s="121"/>
    </row>
    <row r="125" spans="1:21" ht="12" customHeight="1">
      <c r="A125" s="87"/>
      <c r="B125" s="92" t="s">
        <v>44</v>
      </c>
      <c r="C125" s="117">
        <v>23</v>
      </c>
      <c r="D125" s="117">
        <v>91</v>
      </c>
      <c r="E125" s="125">
        <f t="shared" si="18"/>
        <v>114</v>
      </c>
      <c r="F125" s="117"/>
      <c r="G125" s="117">
        <v>175</v>
      </c>
      <c r="H125" s="117">
        <v>247</v>
      </c>
      <c r="I125" s="117">
        <f t="shared" si="19"/>
        <v>422</v>
      </c>
      <c r="J125" s="27"/>
      <c r="K125" s="27">
        <f t="shared" si="17"/>
        <v>536</v>
      </c>
      <c r="L125" s="27"/>
      <c r="M125" s="121"/>
      <c r="N125" s="121"/>
      <c r="O125" s="121"/>
      <c r="P125" s="121"/>
      <c r="Q125" s="121"/>
      <c r="R125" s="121"/>
      <c r="S125" s="121"/>
      <c r="T125" s="121"/>
      <c r="U125" s="121"/>
    </row>
    <row r="126" spans="1:21" ht="12" customHeight="1">
      <c r="A126" s="87"/>
      <c r="B126" s="87" t="s">
        <v>64</v>
      </c>
      <c r="C126" s="117">
        <v>50</v>
      </c>
      <c r="D126" s="117">
        <v>22</v>
      </c>
      <c r="E126" s="125">
        <f t="shared" si="18"/>
        <v>72</v>
      </c>
      <c r="F126" s="117"/>
      <c r="G126" s="117">
        <v>158</v>
      </c>
      <c r="H126" s="117">
        <v>56</v>
      </c>
      <c r="I126" s="117">
        <f t="shared" si="19"/>
        <v>214</v>
      </c>
      <c r="J126" s="27"/>
      <c r="K126" s="27">
        <f t="shared" si="17"/>
        <v>286</v>
      </c>
      <c r="L126" s="27"/>
      <c r="M126" s="121"/>
      <c r="N126" s="121"/>
      <c r="O126" s="121"/>
      <c r="P126" s="121"/>
      <c r="Q126" s="121"/>
      <c r="R126" s="121"/>
      <c r="S126" s="121"/>
      <c r="T126" s="121"/>
      <c r="U126" s="121"/>
    </row>
    <row r="127" spans="1:21" ht="12" customHeight="1">
      <c r="A127" s="87"/>
      <c r="B127" s="87" t="s">
        <v>88</v>
      </c>
      <c r="C127" s="117">
        <v>23</v>
      </c>
      <c r="D127" s="117">
        <v>28</v>
      </c>
      <c r="E127" s="125">
        <f t="shared" si="18"/>
        <v>51</v>
      </c>
      <c r="F127" s="117"/>
      <c r="G127" s="117">
        <v>69</v>
      </c>
      <c r="H127" s="117">
        <v>88</v>
      </c>
      <c r="I127" s="117">
        <f t="shared" si="19"/>
        <v>157</v>
      </c>
      <c r="J127" s="27"/>
      <c r="K127" s="27">
        <f t="shared" si="17"/>
        <v>208</v>
      </c>
      <c r="L127" s="27"/>
      <c r="M127" s="121"/>
      <c r="N127" s="121"/>
      <c r="O127" s="121"/>
      <c r="P127" s="121"/>
      <c r="Q127" s="121"/>
      <c r="R127" s="121"/>
      <c r="S127" s="121"/>
      <c r="T127" s="121"/>
      <c r="U127" s="121"/>
    </row>
    <row r="128" spans="1:21" ht="12" customHeight="1">
      <c r="A128" s="87"/>
      <c r="B128" s="87" t="s">
        <v>27</v>
      </c>
      <c r="C128" s="117">
        <v>95</v>
      </c>
      <c r="D128" s="117">
        <v>144</v>
      </c>
      <c r="E128" s="125">
        <f t="shared" si="18"/>
        <v>239</v>
      </c>
      <c r="F128" s="117"/>
      <c r="G128" s="117">
        <v>230</v>
      </c>
      <c r="H128" s="117">
        <v>492</v>
      </c>
      <c r="I128" s="117">
        <f t="shared" si="19"/>
        <v>722</v>
      </c>
      <c r="J128" s="27"/>
      <c r="K128" s="27">
        <f t="shared" si="17"/>
        <v>961</v>
      </c>
      <c r="L128" s="27"/>
      <c r="M128" s="121"/>
      <c r="N128" s="121"/>
      <c r="O128" s="121"/>
      <c r="P128" s="121"/>
      <c r="Q128" s="121"/>
      <c r="R128" s="121"/>
      <c r="S128" s="121"/>
      <c r="T128" s="121"/>
      <c r="U128" s="121"/>
    </row>
    <row r="129" spans="1:21" ht="12" customHeight="1">
      <c r="A129" s="87"/>
      <c r="B129" s="87" t="s">
        <v>7</v>
      </c>
      <c r="C129" s="117">
        <v>252</v>
      </c>
      <c r="D129" s="117">
        <v>16</v>
      </c>
      <c r="E129" s="125">
        <f t="shared" si="18"/>
        <v>268</v>
      </c>
      <c r="F129" s="117"/>
      <c r="G129" s="117">
        <v>943</v>
      </c>
      <c r="H129" s="117">
        <v>68</v>
      </c>
      <c r="I129" s="117">
        <f t="shared" si="19"/>
        <v>1011</v>
      </c>
      <c r="J129" s="27"/>
      <c r="K129" s="27">
        <f t="shared" si="17"/>
        <v>1279</v>
      </c>
      <c r="L129" s="27"/>
      <c r="M129" s="121"/>
      <c r="N129" s="121"/>
      <c r="O129" s="121"/>
      <c r="P129" s="121"/>
      <c r="Q129" s="121"/>
      <c r="R129" s="121"/>
      <c r="S129" s="121"/>
      <c r="T129" s="121"/>
      <c r="U129" s="121"/>
    </row>
    <row r="130" spans="1:21" ht="12" customHeight="1">
      <c r="A130" s="87"/>
      <c r="B130" s="87" t="s">
        <v>56</v>
      </c>
      <c r="C130" s="117">
        <v>55</v>
      </c>
      <c r="D130" s="117">
        <v>37</v>
      </c>
      <c r="E130" s="125">
        <f t="shared" si="18"/>
        <v>92</v>
      </c>
      <c r="F130" s="117"/>
      <c r="G130" s="117">
        <v>218</v>
      </c>
      <c r="H130" s="117">
        <v>129</v>
      </c>
      <c r="I130" s="117">
        <f t="shared" si="19"/>
        <v>347</v>
      </c>
      <c r="J130" s="27"/>
      <c r="K130" s="27">
        <f t="shared" si="17"/>
        <v>439</v>
      </c>
      <c r="L130" s="27"/>
      <c r="M130" s="121"/>
      <c r="N130" s="121"/>
      <c r="O130" s="121"/>
      <c r="P130" s="121"/>
      <c r="Q130" s="121"/>
      <c r="R130" s="121"/>
      <c r="S130" s="121"/>
      <c r="T130" s="121"/>
      <c r="U130" s="121"/>
    </row>
    <row r="131" spans="1:21" ht="12" customHeight="1">
      <c r="A131" s="87"/>
      <c r="B131" s="87" t="s">
        <v>23</v>
      </c>
      <c r="C131" s="117">
        <v>207</v>
      </c>
      <c r="D131" s="117">
        <v>227</v>
      </c>
      <c r="E131" s="125">
        <f t="shared" si="18"/>
        <v>434</v>
      </c>
      <c r="F131" s="117"/>
      <c r="G131" s="117">
        <v>857</v>
      </c>
      <c r="H131" s="117">
        <v>833</v>
      </c>
      <c r="I131" s="117">
        <f t="shared" si="19"/>
        <v>1690</v>
      </c>
      <c r="J131" s="27"/>
      <c r="K131" s="27">
        <f t="shared" si="17"/>
        <v>2124</v>
      </c>
      <c r="L131" s="27"/>
      <c r="M131" s="121"/>
      <c r="N131" s="121"/>
      <c r="O131" s="121"/>
      <c r="P131" s="121"/>
      <c r="Q131" s="121"/>
      <c r="R131" s="121"/>
      <c r="S131" s="121"/>
      <c r="T131" s="121"/>
      <c r="U131" s="121"/>
    </row>
    <row r="132" spans="1:21" ht="12" customHeight="1">
      <c r="A132" s="87"/>
      <c r="B132" s="87" t="s">
        <v>58</v>
      </c>
      <c r="C132" s="117">
        <v>51</v>
      </c>
      <c r="D132" s="117">
        <v>46</v>
      </c>
      <c r="E132" s="125">
        <f t="shared" si="18"/>
        <v>97</v>
      </c>
      <c r="F132" s="117"/>
      <c r="G132" s="117">
        <v>53</v>
      </c>
      <c r="H132" s="117">
        <v>72</v>
      </c>
      <c r="I132" s="117">
        <f t="shared" si="19"/>
        <v>125</v>
      </c>
      <c r="J132" s="27"/>
      <c r="K132" s="27">
        <f t="shared" si="17"/>
        <v>222</v>
      </c>
      <c r="L132" s="27"/>
      <c r="M132" s="121"/>
      <c r="N132" s="121"/>
      <c r="O132" s="121"/>
      <c r="P132" s="121"/>
      <c r="Q132" s="121"/>
      <c r="R132" s="121"/>
      <c r="S132" s="121"/>
      <c r="T132" s="121"/>
      <c r="U132" s="121"/>
    </row>
    <row r="133" spans="1:21" ht="12" customHeight="1">
      <c r="A133" s="87"/>
      <c r="B133" s="94" t="s">
        <v>60</v>
      </c>
      <c r="C133" s="117">
        <v>137</v>
      </c>
      <c r="D133" s="117">
        <v>180</v>
      </c>
      <c r="E133" s="125">
        <f t="shared" si="18"/>
        <v>317</v>
      </c>
      <c r="F133" s="117"/>
      <c r="G133" s="117">
        <v>534</v>
      </c>
      <c r="H133" s="117">
        <v>761</v>
      </c>
      <c r="I133" s="117">
        <f t="shared" si="19"/>
        <v>1295</v>
      </c>
      <c r="J133" s="27"/>
      <c r="K133" s="27">
        <f t="shared" si="17"/>
        <v>1612</v>
      </c>
      <c r="L133" s="27"/>
      <c r="M133" s="121"/>
      <c r="N133" s="121"/>
      <c r="O133" s="121"/>
      <c r="P133" s="121"/>
      <c r="Q133" s="121"/>
      <c r="R133" s="121"/>
      <c r="S133" s="121"/>
      <c r="T133" s="121"/>
      <c r="U133" s="121"/>
    </row>
    <row r="134" spans="1:21" ht="12" customHeight="1">
      <c r="A134" s="87"/>
      <c r="B134" s="102" t="s">
        <v>28</v>
      </c>
      <c r="C134" s="117">
        <v>29</v>
      </c>
      <c r="D134" s="117">
        <v>27</v>
      </c>
      <c r="E134" s="125">
        <f t="shared" si="18"/>
        <v>56</v>
      </c>
      <c r="F134" s="117"/>
      <c r="G134" s="117">
        <v>96</v>
      </c>
      <c r="H134" s="117">
        <v>73</v>
      </c>
      <c r="I134" s="117">
        <f t="shared" si="19"/>
        <v>169</v>
      </c>
      <c r="J134" s="27"/>
      <c r="K134" s="27">
        <f t="shared" si="17"/>
        <v>225</v>
      </c>
      <c r="L134" s="27"/>
      <c r="M134" s="121"/>
      <c r="N134" s="121"/>
      <c r="O134" s="121"/>
      <c r="P134" s="121"/>
      <c r="Q134" s="121"/>
      <c r="R134" s="121"/>
      <c r="S134" s="121"/>
      <c r="T134" s="121"/>
      <c r="U134" s="121"/>
    </row>
    <row r="135" spans="1:12" ht="12" customHeight="1">
      <c r="A135" s="25"/>
      <c r="B135" s="87"/>
      <c r="C135" s="27"/>
      <c r="D135" s="27"/>
      <c r="E135" s="27"/>
      <c r="F135" s="27"/>
      <c r="G135" s="27"/>
      <c r="H135" s="27"/>
      <c r="I135" s="27"/>
      <c r="J135" s="27"/>
      <c r="K135" s="27"/>
      <c r="L135" s="27"/>
    </row>
    <row r="136" spans="1:12" ht="12" customHeight="1">
      <c r="A136" s="76" t="s">
        <v>139</v>
      </c>
      <c r="B136" s="93"/>
      <c r="C136" s="72">
        <f>SUM(C137:C142)</f>
        <v>868</v>
      </c>
      <c r="D136" s="72">
        <f>SUM(D137:D142)</f>
        <v>1943</v>
      </c>
      <c r="E136" s="72">
        <f>SUM(C136:D136)</f>
        <v>2811</v>
      </c>
      <c r="F136" s="72"/>
      <c r="G136" s="72">
        <f>SUM(G137:G142)</f>
        <v>2423</v>
      </c>
      <c r="H136" s="72">
        <f>SUM(H137:H142)</f>
        <v>5414</v>
      </c>
      <c r="I136" s="72">
        <f>SUM(G136:H136)</f>
        <v>7837</v>
      </c>
      <c r="J136" s="72"/>
      <c r="K136" s="72">
        <f t="shared" si="14"/>
        <v>10648</v>
      </c>
      <c r="L136" s="27"/>
    </row>
    <row r="137" spans="1:21" ht="12" customHeight="1">
      <c r="A137" s="25"/>
      <c r="B137" s="26" t="s">
        <v>50</v>
      </c>
      <c r="C137" s="117">
        <v>150</v>
      </c>
      <c r="D137" s="117">
        <v>210</v>
      </c>
      <c r="E137" s="125">
        <f aca="true" t="shared" si="20" ref="E137:E142">SUM(C137:D137)</f>
        <v>360</v>
      </c>
      <c r="F137" s="117"/>
      <c r="G137" s="117">
        <v>380</v>
      </c>
      <c r="H137" s="117">
        <v>531</v>
      </c>
      <c r="I137" s="117">
        <f aca="true" t="shared" si="21" ref="I137:I142">SUM(G137:H137)</f>
        <v>911</v>
      </c>
      <c r="J137" s="27"/>
      <c r="K137" s="27">
        <f t="shared" si="14"/>
        <v>1271</v>
      </c>
      <c r="L137" s="27"/>
      <c r="M137" s="121"/>
      <c r="N137" s="121"/>
      <c r="O137" s="121"/>
      <c r="P137" s="121"/>
      <c r="Q137" s="121"/>
      <c r="R137" s="121"/>
      <c r="S137" s="121"/>
      <c r="T137" s="121"/>
      <c r="U137" s="121"/>
    </row>
    <row r="138" spans="1:21" ht="12" customHeight="1">
      <c r="A138" s="87"/>
      <c r="B138" s="26" t="s">
        <v>19</v>
      </c>
      <c r="C138" s="117">
        <v>229</v>
      </c>
      <c r="D138" s="117">
        <v>473</v>
      </c>
      <c r="E138" s="125">
        <f t="shared" si="20"/>
        <v>702</v>
      </c>
      <c r="F138" s="117"/>
      <c r="G138" s="117">
        <v>627</v>
      </c>
      <c r="H138" s="117">
        <v>1330</v>
      </c>
      <c r="I138" s="117">
        <f t="shared" si="21"/>
        <v>1957</v>
      </c>
      <c r="J138" s="27"/>
      <c r="K138" s="27">
        <f t="shared" si="14"/>
        <v>2659</v>
      </c>
      <c r="L138" s="27"/>
      <c r="M138" s="121"/>
      <c r="N138" s="121"/>
      <c r="O138" s="121"/>
      <c r="P138" s="121"/>
      <c r="Q138" s="121"/>
      <c r="R138" s="121"/>
      <c r="S138" s="121"/>
      <c r="T138" s="121"/>
      <c r="U138" s="121"/>
    </row>
    <row r="139" spans="1:21" ht="12" customHeight="1">
      <c r="A139" s="87"/>
      <c r="B139" s="110" t="s">
        <v>71</v>
      </c>
      <c r="C139" s="117">
        <v>47</v>
      </c>
      <c r="D139" s="117">
        <v>212</v>
      </c>
      <c r="E139" s="125">
        <f t="shared" si="20"/>
        <v>259</v>
      </c>
      <c r="F139" s="117"/>
      <c r="G139" s="117">
        <v>74</v>
      </c>
      <c r="H139" s="117">
        <v>461</v>
      </c>
      <c r="I139" s="117">
        <f t="shared" si="21"/>
        <v>535</v>
      </c>
      <c r="J139" s="107"/>
      <c r="K139" s="107">
        <f t="shared" si="14"/>
        <v>794</v>
      </c>
      <c r="L139" s="27"/>
      <c r="M139" s="121"/>
      <c r="N139" s="121"/>
      <c r="O139" s="121"/>
      <c r="P139" s="121"/>
      <c r="Q139" s="121"/>
      <c r="R139" s="121"/>
      <c r="S139" s="121"/>
      <c r="T139" s="121"/>
      <c r="U139" s="121"/>
    </row>
    <row r="140" spans="1:21" ht="12" customHeight="1">
      <c r="A140" s="25"/>
      <c r="B140" s="26" t="s">
        <v>10</v>
      </c>
      <c r="C140" s="117">
        <v>205</v>
      </c>
      <c r="D140" s="117">
        <v>447</v>
      </c>
      <c r="E140" s="125">
        <f t="shared" si="20"/>
        <v>652</v>
      </c>
      <c r="F140" s="117"/>
      <c r="G140" s="117">
        <v>769</v>
      </c>
      <c r="H140" s="117">
        <v>1496</v>
      </c>
      <c r="I140" s="117">
        <f t="shared" si="21"/>
        <v>2265</v>
      </c>
      <c r="J140" s="27"/>
      <c r="K140" s="27">
        <f t="shared" si="14"/>
        <v>2917</v>
      </c>
      <c r="L140" s="27"/>
      <c r="M140" s="121"/>
      <c r="N140" s="121"/>
      <c r="O140" s="121"/>
      <c r="P140" s="121"/>
      <c r="Q140" s="121"/>
      <c r="R140" s="121"/>
      <c r="S140" s="121"/>
      <c r="T140" s="121"/>
      <c r="U140" s="121"/>
    </row>
    <row r="141" spans="1:21" ht="12" customHeight="1">
      <c r="A141" s="25"/>
      <c r="B141" s="26" t="s">
        <v>91</v>
      </c>
      <c r="C141" s="117">
        <v>70</v>
      </c>
      <c r="D141" s="117">
        <v>103</v>
      </c>
      <c r="E141" s="125">
        <f t="shared" si="20"/>
        <v>173</v>
      </c>
      <c r="F141" s="117"/>
      <c r="G141" s="117">
        <v>145</v>
      </c>
      <c r="H141" s="117">
        <v>173</v>
      </c>
      <c r="I141" s="117">
        <f t="shared" si="21"/>
        <v>318</v>
      </c>
      <c r="J141" s="27"/>
      <c r="K141" s="27">
        <f t="shared" si="14"/>
        <v>491</v>
      </c>
      <c r="L141" s="27"/>
      <c r="M141" s="121"/>
      <c r="N141" s="121"/>
      <c r="O141" s="121"/>
      <c r="P141" s="121"/>
      <c r="Q141" s="121"/>
      <c r="R141" s="121"/>
      <c r="S141" s="121"/>
      <c r="T141" s="121"/>
      <c r="U141" s="121"/>
    </row>
    <row r="142" spans="1:21" ht="12" customHeight="1">
      <c r="A142" s="87"/>
      <c r="B142" s="26" t="s">
        <v>25</v>
      </c>
      <c r="C142" s="117">
        <v>167</v>
      </c>
      <c r="D142" s="117">
        <v>498</v>
      </c>
      <c r="E142" s="125">
        <f t="shared" si="20"/>
        <v>665</v>
      </c>
      <c r="F142" s="117"/>
      <c r="G142" s="117">
        <v>428</v>
      </c>
      <c r="H142" s="117">
        <v>1423</v>
      </c>
      <c r="I142" s="117">
        <f t="shared" si="21"/>
        <v>1851</v>
      </c>
      <c r="J142" s="27"/>
      <c r="K142" s="27">
        <f t="shared" si="14"/>
        <v>2516</v>
      </c>
      <c r="L142" s="27"/>
      <c r="M142" s="121"/>
      <c r="N142" s="121"/>
      <c r="O142" s="121"/>
      <c r="P142" s="121"/>
      <c r="Q142" s="121"/>
      <c r="R142" s="121"/>
      <c r="S142" s="121"/>
      <c r="T142" s="121"/>
      <c r="U142" s="121"/>
    </row>
    <row r="143" spans="1:12" ht="12" customHeight="1">
      <c r="A143" s="87"/>
      <c r="B143" s="102"/>
      <c r="C143" s="27"/>
      <c r="D143" s="27"/>
      <c r="E143" s="27"/>
      <c r="F143" s="27"/>
      <c r="G143" s="27"/>
      <c r="H143" s="27"/>
      <c r="I143" s="27"/>
      <c r="J143" s="27"/>
      <c r="K143" s="27"/>
      <c r="L143" s="27"/>
    </row>
    <row r="144" spans="1:12" ht="12" customHeight="1">
      <c r="A144" s="76" t="s">
        <v>93</v>
      </c>
      <c r="B144" s="93"/>
      <c r="C144" s="175">
        <f>SUM(C145:C151)</f>
        <v>754</v>
      </c>
      <c r="D144" s="175">
        <f>SUM(D145:D151)</f>
        <v>1282</v>
      </c>
      <c r="E144" s="129">
        <f>SUM(C144:D144)</f>
        <v>2036</v>
      </c>
      <c r="F144" s="175"/>
      <c r="G144" s="175">
        <f>SUM(G145:G151)</f>
        <v>2291</v>
      </c>
      <c r="H144" s="175">
        <f>SUM(H145:H151)</f>
        <v>4276</v>
      </c>
      <c r="I144" s="129">
        <f>SUM(G144:H144)</f>
        <v>6567</v>
      </c>
      <c r="J144" s="129"/>
      <c r="K144" s="129">
        <f aca="true" t="shared" si="22" ref="K144:K151">SUM(E144,I144)</f>
        <v>8603</v>
      </c>
      <c r="L144" s="27"/>
    </row>
    <row r="145" spans="1:21" ht="12" customHeight="1">
      <c r="A145" s="87"/>
      <c r="B145" s="26" t="s">
        <v>50</v>
      </c>
      <c r="C145" s="117">
        <v>133</v>
      </c>
      <c r="D145" s="117">
        <v>151</v>
      </c>
      <c r="E145" s="125">
        <f aca="true" t="shared" si="23" ref="E145:E151">SUM(C145:D145)</f>
        <v>284</v>
      </c>
      <c r="F145" s="117"/>
      <c r="G145" s="117">
        <v>323</v>
      </c>
      <c r="H145" s="117">
        <v>414</v>
      </c>
      <c r="I145" s="117">
        <f aca="true" t="shared" si="24" ref="I145:I151">SUM(G145:H145)</f>
        <v>737</v>
      </c>
      <c r="J145" s="27"/>
      <c r="K145" s="27">
        <f t="shared" si="22"/>
        <v>1021</v>
      </c>
      <c r="L145" s="27"/>
      <c r="M145" s="121"/>
      <c r="N145" s="121"/>
      <c r="O145" s="121"/>
      <c r="P145" s="121"/>
      <c r="Q145" s="121"/>
      <c r="R145" s="121"/>
      <c r="S145" s="121"/>
      <c r="T145" s="121"/>
      <c r="U145" s="121"/>
    </row>
    <row r="146" spans="1:21" ht="12" customHeight="1">
      <c r="A146" s="87"/>
      <c r="B146" s="26" t="s">
        <v>19</v>
      </c>
      <c r="C146" s="117">
        <v>135</v>
      </c>
      <c r="D146" s="117">
        <v>216</v>
      </c>
      <c r="E146" s="125">
        <f t="shared" si="23"/>
        <v>351</v>
      </c>
      <c r="F146" s="117"/>
      <c r="G146" s="117">
        <v>375</v>
      </c>
      <c r="H146" s="117">
        <v>727</v>
      </c>
      <c r="I146" s="117">
        <f t="shared" si="24"/>
        <v>1102</v>
      </c>
      <c r="J146" s="27"/>
      <c r="K146" s="27">
        <f t="shared" si="22"/>
        <v>1453</v>
      </c>
      <c r="L146" s="27"/>
      <c r="M146" s="121"/>
      <c r="N146" s="121"/>
      <c r="O146" s="121"/>
      <c r="P146" s="121"/>
      <c r="Q146" s="121"/>
      <c r="R146" s="121"/>
      <c r="S146" s="121"/>
      <c r="T146" s="121"/>
      <c r="U146" s="121"/>
    </row>
    <row r="147" spans="1:21" ht="12" customHeight="1">
      <c r="A147" s="87"/>
      <c r="B147" s="110" t="s">
        <v>71</v>
      </c>
      <c r="C147" s="117">
        <v>77</v>
      </c>
      <c r="D147" s="117">
        <v>242</v>
      </c>
      <c r="E147" s="125">
        <f t="shared" si="23"/>
        <v>319</v>
      </c>
      <c r="F147" s="117"/>
      <c r="G147" s="119">
        <v>170</v>
      </c>
      <c r="H147" s="119">
        <v>657</v>
      </c>
      <c r="I147" s="117">
        <f t="shared" si="24"/>
        <v>827</v>
      </c>
      <c r="J147" s="170"/>
      <c r="K147" s="107">
        <f t="shared" si="22"/>
        <v>1146</v>
      </c>
      <c r="L147" s="107"/>
      <c r="M147" s="121"/>
      <c r="N147" s="121"/>
      <c r="O147" s="121"/>
      <c r="P147" s="121"/>
      <c r="Q147" s="121"/>
      <c r="R147" s="121"/>
      <c r="S147" s="121"/>
      <c r="T147" s="121"/>
      <c r="U147" s="121"/>
    </row>
    <row r="148" spans="1:21" ht="12" customHeight="1">
      <c r="A148" s="87"/>
      <c r="B148" s="110" t="s">
        <v>56</v>
      </c>
      <c r="C148" s="117">
        <v>89</v>
      </c>
      <c r="D148" s="117">
        <v>60</v>
      </c>
      <c r="E148" s="125">
        <f t="shared" si="23"/>
        <v>149</v>
      </c>
      <c r="F148" s="117"/>
      <c r="G148" s="117">
        <v>206</v>
      </c>
      <c r="H148" s="117">
        <v>163</v>
      </c>
      <c r="I148" s="117">
        <f t="shared" si="24"/>
        <v>369</v>
      </c>
      <c r="J148" s="107"/>
      <c r="K148" s="107">
        <f t="shared" si="22"/>
        <v>518</v>
      </c>
      <c r="L148" s="107"/>
      <c r="M148" s="121"/>
      <c r="N148" s="121"/>
      <c r="O148" s="121"/>
      <c r="P148" s="121"/>
      <c r="Q148" s="121"/>
      <c r="R148" s="121"/>
      <c r="S148" s="121"/>
      <c r="T148" s="121"/>
      <c r="U148" s="121"/>
    </row>
    <row r="149" spans="1:21" ht="12" customHeight="1">
      <c r="A149" s="87"/>
      <c r="B149" s="110" t="s">
        <v>10</v>
      </c>
      <c r="C149" s="117">
        <v>63</v>
      </c>
      <c r="D149" s="117">
        <v>117</v>
      </c>
      <c r="E149" s="125">
        <f t="shared" si="23"/>
        <v>180</v>
      </c>
      <c r="F149" s="117"/>
      <c r="G149" s="119">
        <v>271</v>
      </c>
      <c r="H149" s="119">
        <v>484</v>
      </c>
      <c r="I149" s="117">
        <f t="shared" si="24"/>
        <v>755</v>
      </c>
      <c r="J149" s="128"/>
      <c r="K149" s="107">
        <f>SUM(E149,I149)</f>
        <v>935</v>
      </c>
      <c r="L149" s="107"/>
      <c r="M149" s="121"/>
      <c r="N149" s="121"/>
      <c r="O149" s="121"/>
      <c r="P149" s="121"/>
      <c r="Q149" s="121"/>
      <c r="R149" s="121"/>
      <c r="S149" s="121"/>
      <c r="T149" s="121"/>
      <c r="U149" s="121"/>
    </row>
    <row r="150" spans="1:21" ht="12" customHeight="1">
      <c r="A150" s="87"/>
      <c r="B150" s="110" t="s">
        <v>25</v>
      </c>
      <c r="C150" s="117">
        <v>105</v>
      </c>
      <c r="D150" s="117">
        <v>341</v>
      </c>
      <c r="E150" s="125">
        <f t="shared" si="23"/>
        <v>446</v>
      </c>
      <c r="F150" s="117"/>
      <c r="G150" s="117">
        <v>432</v>
      </c>
      <c r="H150" s="117">
        <v>1207</v>
      </c>
      <c r="I150" s="117">
        <f t="shared" si="24"/>
        <v>1639</v>
      </c>
      <c r="J150" s="107"/>
      <c r="K150" s="107">
        <f t="shared" si="22"/>
        <v>2085</v>
      </c>
      <c r="L150" s="107"/>
      <c r="M150" s="121"/>
      <c r="N150" s="121"/>
      <c r="O150" s="121"/>
      <c r="P150" s="121"/>
      <c r="Q150" s="121"/>
      <c r="R150" s="121"/>
      <c r="S150" s="121"/>
      <c r="T150" s="121"/>
      <c r="U150" s="121"/>
    </row>
    <row r="151" spans="1:21" ht="12" customHeight="1">
      <c r="A151" s="87"/>
      <c r="B151" s="110" t="s">
        <v>60</v>
      </c>
      <c r="C151" s="119">
        <v>152</v>
      </c>
      <c r="D151" s="119">
        <v>155</v>
      </c>
      <c r="E151" s="125">
        <f t="shared" si="23"/>
        <v>307</v>
      </c>
      <c r="F151" s="119"/>
      <c r="G151" s="119">
        <v>514</v>
      </c>
      <c r="H151" s="117">
        <v>624</v>
      </c>
      <c r="I151" s="117">
        <f t="shared" si="24"/>
        <v>1138</v>
      </c>
      <c r="J151" s="107"/>
      <c r="K151" s="107">
        <f t="shared" si="22"/>
        <v>1445</v>
      </c>
      <c r="L151" s="107"/>
      <c r="M151" s="121"/>
      <c r="N151" s="121"/>
      <c r="O151" s="121"/>
      <c r="P151" s="121"/>
      <c r="Q151" s="121"/>
      <c r="R151" s="121"/>
      <c r="S151" s="121"/>
      <c r="T151" s="121"/>
      <c r="U151" s="121"/>
    </row>
    <row r="152" spans="1:12" ht="12" customHeight="1">
      <c r="A152" s="87"/>
      <c r="B152" s="110"/>
      <c r="C152" s="126"/>
      <c r="D152" s="126"/>
      <c r="E152" s="107"/>
      <c r="F152" s="126"/>
      <c r="G152" s="126"/>
      <c r="H152" s="126"/>
      <c r="I152" s="107"/>
      <c r="J152" s="107"/>
      <c r="K152" s="107"/>
      <c r="L152" s="107"/>
    </row>
    <row r="153" spans="1:12" ht="12" customHeight="1">
      <c r="A153" s="76" t="s">
        <v>41</v>
      </c>
      <c r="B153" s="93"/>
      <c r="C153" s="101">
        <f>SUM(C154:C155)</f>
        <v>225</v>
      </c>
      <c r="D153" s="101">
        <f>SUM(D154:D155)</f>
        <v>437</v>
      </c>
      <c r="E153" s="173">
        <f>SUM(C153:D153)</f>
        <v>662</v>
      </c>
      <c r="F153" s="101"/>
      <c r="G153" s="101">
        <f>SUM(G154:G155)</f>
        <v>791</v>
      </c>
      <c r="H153" s="101">
        <f>SUM(H154:H155)</f>
        <v>1356</v>
      </c>
      <c r="I153" s="72">
        <f>SUM(G153:H153)</f>
        <v>2147</v>
      </c>
      <c r="J153" s="101"/>
      <c r="K153" s="72">
        <f>SUM(E153,I153)</f>
        <v>2809</v>
      </c>
      <c r="L153" s="27"/>
    </row>
    <row r="154" spans="1:12" ht="12" customHeight="1">
      <c r="A154" s="87"/>
      <c r="B154" s="89" t="s">
        <v>42</v>
      </c>
      <c r="C154" s="117">
        <v>78</v>
      </c>
      <c r="D154" s="117">
        <v>132</v>
      </c>
      <c r="E154" s="125">
        <f>SUM(C154:D154)</f>
        <v>210</v>
      </c>
      <c r="F154" s="117"/>
      <c r="G154" s="117">
        <v>225</v>
      </c>
      <c r="H154" s="117">
        <v>334</v>
      </c>
      <c r="I154" s="117">
        <f>SUM(G154:H154)</f>
        <v>559</v>
      </c>
      <c r="J154" s="117"/>
      <c r="K154" s="27">
        <f>SUM(E154,I154)</f>
        <v>769</v>
      </c>
      <c r="L154" s="27"/>
    </row>
    <row r="155" spans="1:12" ht="12" customHeight="1">
      <c r="A155" s="25"/>
      <c r="B155" s="89" t="s">
        <v>44</v>
      </c>
      <c r="C155" s="117">
        <v>147</v>
      </c>
      <c r="D155" s="117">
        <v>305</v>
      </c>
      <c r="E155" s="125">
        <f>SUM(C155:D155)</f>
        <v>452</v>
      </c>
      <c r="F155" s="117"/>
      <c r="G155" s="117">
        <v>566</v>
      </c>
      <c r="H155" s="117">
        <v>1022</v>
      </c>
      <c r="I155" s="117">
        <f>SUM(G155:H155)</f>
        <v>1588</v>
      </c>
      <c r="J155" s="27"/>
      <c r="K155" s="27">
        <f>SUM(E155,I155)</f>
        <v>2040</v>
      </c>
      <c r="L155" s="27"/>
    </row>
    <row r="156" spans="1:12" ht="12" customHeight="1">
      <c r="A156" s="87"/>
      <c r="B156" s="110"/>
      <c r="C156" s="145"/>
      <c r="D156" s="145"/>
      <c r="E156" s="125"/>
      <c r="F156" s="126"/>
      <c r="G156" s="126"/>
      <c r="H156" s="126"/>
      <c r="I156" s="117"/>
      <c r="J156" s="107"/>
      <c r="K156" s="107"/>
      <c r="L156" s="107"/>
    </row>
    <row r="157" spans="1:12" ht="12" customHeight="1">
      <c r="A157" s="76" t="s">
        <v>69</v>
      </c>
      <c r="B157" s="93"/>
      <c r="C157" s="101">
        <f>SUM(C158)</f>
        <v>125</v>
      </c>
      <c r="D157" s="101">
        <f>SUM(D158)</f>
        <v>442</v>
      </c>
      <c r="E157" s="173">
        <f>SUM(C157:D157)</f>
        <v>567</v>
      </c>
      <c r="F157" s="72"/>
      <c r="G157" s="101">
        <f>SUM(G158)</f>
        <v>190</v>
      </c>
      <c r="H157" s="101">
        <f>SUM(H158)</f>
        <v>823</v>
      </c>
      <c r="I157" s="72">
        <f>SUM(G157:H157)</f>
        <v>1013</v>
      </c>
      <c r="J157" s="72"/>
      <c r="K157" s="72">
        <f>SUM(E157,I157)</f>
        <v>1580</v>
      </c>
      <c r="L157" s="27"/>
    </row>
    <row r="158" spans="1:12" ht="12" customHeight="1">
      <c r="A158" s="87"/>
      <c r="B158" s="94" t="s">
        <v>70</v>
      </c>
      <c r="C158" s="117">
        <v>125</v>
      </c>
      <c r="D158" s="117">
        <v>442</v>
      </c>
      <c r="E158" s="125">
        <f>SUM(C158:D158)</f>
        <v>567</v>
      </c>
      <c r="F158" s="125"/>
      <c r="G158" s="117">
        <v>190</v>
      </c>
      <c r="H158" s="117">
        <v>823</v>
      </c>
      <c r="I158" s="117">
        <f>SUM(G158:H158)</f>
        <v>1013</v>
      </c>
      <c r="J158" s="27"/>
      <c r="K158" s="27">
        <f>SUM(E158,I158)</f>
        <v>1580</v>
      </c>
      <c r="L158" s="27"/>
    </row>
    <row r="159" spans="1:12" ht="12" customHeight="1">
      <c r="A159" s="87"/>
      <c r="B159" s="110"/>
      <c r="C159" s="145"/>
      <c r="D159" s="145"/>
      <c r="E159" s="125"/>
      <c r="F159" s="126"/>
      <c r="G159" s="126"/>
      <c r="H159" s="126"/>
      <c r="I159" s="117"/>
      <c r="J159" s="107"/>
      <c r="K159" s="107"/>
      <c r="L159" s="107"/>
    </row>
    <row r="160" spans="1:12" ht="12" customHeight="1">
      <c r="A160" s="76" t="s">
        <v>11</v>
      </c>
      <c r="B160" s="76"/>
      <c r="C160" s="72">
        <f>SUM(C161:C166)</f>
        <v>67</v>
      </c>
      <c r="D160" s="72">
        <f>SUM(D161:D166)</f>
        <v>33</v>
      </c>
      <c r="E160" s="72">
        <f>SUM(C160:D160)</f>
        <v>100</v>
      </c>
      <c r="F160" s="72"/>
      <c r="G160" s="72">
        <f>SUM(G161:G166)</f>
        <v>209</v>
      </c>
      <c r="H160" s="72">
        <f>SUM(H161:H166)</f>
        <v>138</v>
      </c>
      <c r="I160" s="72">
        <f>SUM(G160:H160)</f>
        <v>347</v>
      </c>
      <c r="J160" s="72"/>
      <c r="K160" s="72">
        <f aca="true" t="shared" si="25" ref="K160:K166">SUM(E160,I160)</f>
        <v>447</v>
      </c>
      <c r="L160" s="27"/>
    </row>
    <row r="161" spans="1:19" ht="12" customHeight="1">
      <c r="A161" s="87"/>
      <c r="B161" s="127" t="s">
        <v>12</v>
      </c>
      <c r="C161" s="117">
        <v>6</v>
      </c>
      <c r="D161" s="117">
        <v>10</v>
      </c>
      <c r="E161" s="125">
        <f aca="true" t="shared" si="26" ref="E161:E166">SUM(C161:D161)</f>
        <v>16</v>
      </c>
      <c r="F161" s="117"/>
      <c r="G161" s="117">
        <v>7</v>
      </c>
      <c r="H161" s="117">
        <v>23</v>
      </c>
      <c r="I161" s="117">
        <f aca="true" t="shared" si="27" ref="I161:I166">SUM(G161:H161)</f>
        <v>30</v>
      </c>
      <c r="J161" s="27"/>
      <c r="K161" s="27">
        <f t="shared" si="25"/>
        <v>46</v>
      </c>
      <c r="L161" s="27"/>
      <c r="M161" s="121"/>
      <c r="N161" s="121"/>
      <c r="O161" s="121"/>
      <c r="P161" s="121"/>
      <c r="Q161" s="121"/>
      <c r="R161" s="121"/>
      <c r="S161" s="121"/>
    </row>
    <row r="162" spans="1:19" ht="12" customHeight="1">
      <c r="A162" s="87"/>
      <c r="B162" s="127" t="s">
        <v>13</v>
      </c>
      <c r="C162" s="117">
        <v>11</v>
      </c>
      <c r="D162" s="117">
        <v>2</v>
      </c>
      <c r="E162" s="125">
        <f t="shared" si="26"/>
        <v>13</v>
      </c>
      <c r="F162" s="117"/>
      <c r="G162" s="117">
        <v>25</v>
      </c>
      <c r="H162" s="117">
        <v>3</v>
      </c>
      <c r="I162" s="117">
        <f t="shared" si="27"/>
        <v>28</v>
      </c>
      <c r="J162" s="27"/>
      <c r="K162" s="27">
        <f t="shared" si="25"/>
        <v>41</v>
      </c>
      <c r="L162" s="27"/>
      <c r="M162" s="121"/>
      <c r="N162" s="121"/>
      <c r="O162" s="121"/>
      <c r="P162" s="121"/>
      <c r="Q162" s="121"/>
      <c r="R162" s="121"/>
      <c r="S162" s="121"/>
    </row>
    <row r="163" spans="1:19" ht="12" customHeight="1">
      <c r="A163" s="87"/>
      <c r="B163" s="127" t="s">
        <v>14</v>
      </c>
      <c r="C163" s="117">
        <v>7</v>
      </c>
      <c r="D163" s="117">
        <v>8</v>
      </c>
      <c r="E163" s="125">
        <f t="shared" si="26"/>
        <v>15</v>
      </c>
      <c r="F163" s="117"/>
      <c r="G163" s="117">
        <v>52</v>
      </c>
      <c r="H163" s="117">
        <v>45</v>
      </c>
      <c r="I163" s="117">
        <f t="shared" si="27"/>
        <v>97</v>
      </c>
      <c r="J163" s="27"/>
      <c r="K163" s="27">
        <f t="shared" si="25"/>
        <v>112</v>
      </c>
      <c r="L163" s="27"/>
      <c r="M163" s="121"/>
      <c r="N163" s="121"/>
      <c r="O163" s="121"/>
      <c r="P163" s="121"/>
      <c r="Q163" s="121"/>
      <c r="R163" s="121"/>
      <c r="S163" s="121"/>
    </row>
    <row r="164" spans="1:19" ht="12" customHeight="1">
      <c r="A164" s="87"/>
      <c r="B164" s="127" t="s">
        <v>15</v>
      </c>
      <c r="C164" s="117">
        <v>3</v>
      </c>
      <c r="D164" s="117">
        <v>1</v>
      </c>
      <c r="E164" s="125">
        <f t="shared" si="26"/>
        <v>4</v>
      </c>
      <c r="F164" s="117"/>
      <c r="G164" s="117">
        <v>5</v>
      </c>
      <c r="H164" s="117">
        <v>6</v>
      </c>
      <c r="I164" s="117">
        <f t="shared" si="27"/>
        <v>11</v>
      </c>
      <c r="J164" s="27"/>
      <c r="K164" s="27">
        <f t="shared" si="25"/>
        <v>15</v>
      </c>
      <c r="L164" s="27"/>
      <c r="M164" s="121"/>
      <c r="N164" s="121"/>
      <c r="O164" s="121"/>
      <c r="P164" s="121"/>
      <c r="Q164" s="121"/>
      <c r="R164" s="121"/>
      <c r="S164" s="121"/>
    </row>
    <row r="165" spans="1:19" ht="12" customHeight="1">
      <c r="A165" s="87"/>
      <c r="B165" s="127" t="s">
        <v>16</v>
      </c>
      <c r="C165" s="117">
        <v>30</v>
      </c>
      <c r="D165" s="117">
        <v>8</v>
      </c>
      <c r="E165" s="125">
        <f t="shared" si="26"/>
        <v>38</v>
      </c>
      <c r="F165" s="117"/>
      <c r="G165" s="117">
        <v>92</v>
      </c>
      <c r="H165" s="117">
        <v>41</v>
      </c>
      <c r="I165" s="117">
        <f t="shared" si="27"/>
        <v>133</v>
      </c>
      <c r="J165" s="27"/>
      <c r="K165" s="27">
        <f t="shared" si="25"/>
        <v>171</v>
      </c>
      <c r="L165" s="27"/>
      <c r="M165" s="121"/>
      <c r="N165" s="121"/>
      <c r="O165" s="121"/>
      <c r="P165" s="121"/>
      <c r="Q165" s="121"/>
      <c r="R165" s="121"/>
      <c r="S165" s="121"/>
    </row>
    <row r="166" spans="1:19" ht="12" customHeight="1">
      <c r="A166" s="87"/>
      <c r="B166" s="127" t="s">
        <v>17</v>
      </c>
      <c r="C166" s="117">
        <v>10</v>
      </c>
      <c r="D166" s="117">
        <v>4</v>
      </c>
      <c r="E166" s="125">
        <f t="shared" si="26"/>
        <v>14</v>
      </c>
      <c r="F166" s="117"/>
      <c r="G166" s="117">
        <v>28</v>
      </c>
      <c r="H166" s="117">
        <v>20</v>
      </c>
      <c r="I166" s="117">
        <f t="shared" si="27"/>
        <v>48</v>
      </c>
      <c r="J166" s="27"/>
      <c r="K166" s="27">
        <f t="shared" si="25"/>
        <v>62</v>
      </c>
      <c r="L166" s="27"/>
      <c r="M166" s="121"/>
      <c r="N166" s="121"/>
      <c r="O166" s="121"/>
      <c r="P166" s="121"/>
      <c r="Q166" s="121"/>
      <c r="R166" s="121"/>
      <c r="S166" s="121"/>
    </row>
    <row r="167" spans="1:12" ht="12" customHeight="1">
      <c r="A167" s="87"/>
      <c r="B167" s="110"/>
      <c r="C167" s="145"/>
      <c r="D167" s="145"/>
      <c r="E167" s="125"/>
      <c r="F167" s="126"/>
      <c r="G167" s="126"/>
      <c r="H167" s="126"/>
      <c r="I167" s="117"/>
      <c r="J167" s="107"/>
      <c r="K167" s="107"/>
      <c r="L167" s="107"/>
    </row>
    <row r="168" spans="1:12" ht="12" customHeight="1">
      <c r="A168" s="76" t="s">
        <v>20</v>
      </c>
      <c r="B168" s="93"/>
      <c r="C168" s="101">
        <f>SUM(C169)</f>
        <v>92</v>
      </c>
      <c r="D168" s="101">
        <f>SUM(D169)</f>
        <v>403</v>
      </c>
      <c r="E168" s="72">
        <f>SUM(C168:D168)</f>
        <v>495</v>
      </c>
      <c r="F168" s="72"/>
      <c r="G168" s="101">
        <f>SUM(G169)</f>
        <v>329</v>
      </c>
      <c r="H168" s="101">
        <f>SUM(H169)</f>
        <v>1454</v>
      </c>
      <c r="I168" s="72">
        <f>SUM(G168:H168)</f>
        <v>1783</v>
      </c>
      <c r="J168" s="72"/>
      <c r="K168" s="72">
        <f>SUM(E168,I168)</f>
        <v>2278</v>
      </c>
      <c r="L168" s="27"/>
    </row>
    <row r="169" spans="1:12" ht="12" customHeight="1">
      <c r="A169" s="87"/>
      <c r="B169" s="87" t="s">
        <v>21</v>
      </c>
      <c r="C169" s="146">
        <v>92</v>
      </c>
      <c r="D169" s="146">
        <v>403</v>
      </c>
      <c r="E169" s="125">
        <f>SUM(C169:D169)</f>
        <v>495</v>
      </c>
      <c r="F169" s="146"/>
      <c r="G169" s="146">
        <v>329</v>
      </c>
      <c r="H169" s="146">
        <v>1454</v>
      </c>
      <c r="I169" s="117">
        <f>SUM(G169:H169)</f>
        <v>1783</v>
      </c>
      <c r="J169" s="27"/>
      <c r="K169" s="27">
        <f>SUM(E169,I169)</f>
        <v>2278</v>
      </c>
      <c r="L169" s="27"/>
    </row>
    <row r="170" spans="1:12" ht="12" customHeight="1">
      <c r="A170" s="87"/>
      <c r="B170" s="110"/>
      <c r="C170" s="145"/>
      <c r="D170" s="145"/>
      <c r="E170" s="125"/>
      <c r="F170" s="126"/>
      <c r="G170" s="126"/>
      <c r="H170" s="126"/>
      <c r="I170" s="117"/>
      <c r="J170" s="107"/>
      <c r="K170" s="107"/>
      <c r="L170" s="107"/>
    </row>
    <row r="171" spans="1:12" ht="12" customHeight="1">
      <c r="A171" s="93" t="s">
        <v>184</v>
      </c>
      <c r="B171" s="167"/>
      <c r="C171" s="173">
        <f>SUM(C172)</f>
        <v>21</v>
      </c>
      <c r="D171" s="173">
        <f aca="true" t="shared" si="28" ref="D171:I171">SUM(D172)</f>
        <v>10</v>
      </c>
      <c r="E171" s="173">
        <f t="shared" si="28"/>
        <v>31</v>
      </c>
      <c r="F171" s="173"/>
      <c r="G171" s="173">
        <f t="shared" si="28"/>
        <v>46</v>
      </c>
      <c r="H171" s="173">
        <f t="shared" si="28"/>
        <v>49</v>
      </c>
      <c r="I171" s="173">
        <f t="shared" si="28"/>
        <v>95</v>
      </c>
      <c r="J171" s="129"/>
      <c r="K171" s="129">
        <f>SUM(E171,I171)</f>
        <v>126</v>
      </c>
      <c r="L171" s="107"/>
    </row>
    <row r="172" spans="1:12" ht="12" customHeight="1">
      <c r="A172" s="87"/>
      <c r="B172" s="110" t="s">
        <v>87</v>
      </c>
      <c r="C172" s="145">
        <v>21</v>
      </c>
      <c r="D172" s="145">
        <v>10</v>
      </c>
      <c r="E172" s="125">
        <f>SUM(C172:D172)</f>
        <v>31</v>
      </c>
      <c r="F172" s="126"/>
      <c r="G172" s="126">
        <v>46</v>
      </c>
      <c r="H172" s="126">
        <v>49</v>
      </c>
      <c r="I172" s="117">
        <f>SUM(G172:H172)</f>
        <v>95</v>
      </c>
      <c r="J172" s="107"/>
      <c r="K172" s="107">
        <f>SUM(E172,I172)</f>
        <v>126</v>
      </c>
      <c r="L172" s="107"/>
    </row>
    <row r="173" spans="1:12" ht="12" customHeight="1">
      <c r="A173" s="87"/>
      <c r="B173" s="110"/>
      <c r="C173" s="145"/>
      <c r="D173" s="145"/>
      <c r="E173" s="125"/>
      <c r="F173" s="126"/>
      <c r="G173" s="126"/>
      <c r="H173" s="126"/>
      <c r="I173" s="117"/>
      <c r="J173" s="107"/>
      <c r="K173" s="107"/>
      <c r="L173" s="107"/>
    </row>
    <row r="174" spans="1:12" ht="12" customHeight="1">
      <c r="A174" s="177" t="s">
        <v>148</v>
      </c>
      <c r="B174" s="167"/>
      <c r="C174" s="173">
        <f>SUM(C175)</f>
        <v>6</v>
      </c>
      <c r="D174" s="173">
        <f>SUM(D175)</f>
        <v>18</v>
      </c>
      <c r="E174" s="173">
        <f>SUM(E175)</f>
        <v>24</v>
      </c>
      <c r="F174" s="173"/>
      <c r="G174" s="173">
        <f>SUM(G175)</f>
        <v>5</v>
      </c>
      <c r="H174" s="173">
        <f>SUM(H175)</f>
        <v>5</v>
      </c>
      <c r="I174" s="173">
        <f>SUM(I175)</f>
        <v>10</v>
      </c>
      <c r="J174" s="129"/>
      <c r="K174" s="173">
        <f>SUM(K175)</f>
        <v>34</v>
      </c>
      <c r="L174" s="107"/>
    </row>
    <row r="175" spans="1:12" ht="12" customHeight="1">
      <c r="A175" s="87"/>
      <c r="B175" s="121" t="s">
        <v>149</v>
      </c>
      <c r="C175" s="126">
        <v>6</v>
      </c>
      <c r="D175" s="126">
        <v>18</v>
      </c>
      <c r="E175" s="125">
        <f>SUM(C175:D175)</f>
        <v>24</v>
      </c>
      <c r="F175" s="126"/>
      <c r="G175" s="126">
        <v>5</v>
      </c>
      <c r="H175" s="126">
        <v>5</v>
      </c>
      <c r="I175" s="117">
        <f>SUM(G175:H175)</f>
        <v>10</v>
      </c>
      <c r="J175" s="107"/>
      <c r="K175" s="107">
        <f>SUM(E175,I175)</f>
        <v>34</v>
      </c>
      <c r="L175" s="107"/>
    </row>
    <row r="176" spans="1:12" ht="12" customHeight="1">
      <c r="A176" s="103"/>
      <c r="B176" s="103"/>
      <c r="C176" s="104"/>
      <c r="D176" s="104"/>
      <c r="E176" s="18"/>
      <c r="F176" s="18"/>
      <c r="G176" s="104"/>
      <c r="H176" s="104"/>
      <c r="I176" s="18"/>
      <c r="J176" s="18"/>
      <c r="K176" s="18"/>
      <c r="L176" s="18"/>
    </row>
    <row r="177" spans="1:12" ht="8.25" customHeight="1">
      <c r="A177" s="25"/>
      <c r="B177" s="25"/>
      <c r="C177" s="27"/>
      <c r="D177" s="27"/>
      <c r="E177" s="27"/>
      <c r="F177" s="27"/>
      <c r="G177" s="27"/>
      <c r="H177" s="27"/>
      <c r="I177" s="27"/>
      <c r="J177" s="27"/>
      <c r="K177" s="27"/>
      <c r="L177" s="27"/>
    </row>
    <row r="178" spans="1:12" s="14" customFormat="1" ht="13.5" customHeight="1">
      <c r="A178" s="76" t="s">
        <v>105</v>
      </c>
      <c r="B178" s="76"/>
      <c r="C178" s="129">
        <f>SUM(C10:C175)/2</f>
        <v>15547</v>
      </c>
      <c r="D178" s="129">
        <f>SUM(D10:D175)/2</f>
        <v>18033</v>
      </c>
      <c r="E178" s="129">
        <f>SUM(E10:E175)/2</f>
        <v>33580</v>
      </c>
      <c r="F178" s="72"/>
      <c r="G178" s="129">
        <f>SUM(G10:G175)/2</f>
        <v>56051</v>
      </c>
      <c r="H178" s="129">
        <f>SUM(H10:H175)/2</f>
        <v>61705</v>
      </c>
      <c r="I178" s="129">
        <f>SUM(I10:I175)/2</f>
        <v>117756</v>
      </c>
      <c r="J178" s="129"/>
      <c r="K178" s="129">
        <f>SUM(K10:K175)/2</f>
        <v>151336</v>
      </c>
      <c r="L178" s="72"/>
    </row>
    <row r="179" spans="1:12" ht="9" customHeight="1">
      <c r="A179" s="5"/>
      <c r="B179" s="5"/>
      <c r="C179" s="18"/>
      <c r="D179" s="18"/>
      <c r="E179" s="18"/>
      <c r="F179" s="18"/>
      <c r="G179" s="18"/>
      <c r="H179" s="18"/>
      <c r="I179" s="18"/>
      <c r="J179" s="18"/>
      <c r="K179" s="18"/>
      <c r="L179" s="18"/>
    </row>
    <row r="180" spans="1:12" ht="11.25" customHeight="1">
      <c r="A180" s="25"/>
      <c r="B180" s="25"/>
      <c r="C180" s="27"/>
      <c r="D180" s="27"/>
      <c r="E180" s="27"/>
      <c r="F180" s="27"/>
      <c r="G180" s="27"/>
      <c r="H180" s="27"/>
      <c r="I180" s="27"/>
      <c r="J180" s="27"/>
      <c r="K180" s="27"/>
      <c r="L180" s="27"/>
    </row>
    <row r="181" spans="1:12" s="153" customFormat="1" ht="12" customHeight="1">
      <c r="A181" s="95" t="s">
        <v>179</v>
      </c>
      <c r="B181" s="152"/>
      <c r="C181" s="138"/>
      <c r="D181" s="138"/>
      <c r="E181" s="138"/>
      <c r="F181" s="138"/>
      <c r="G181" s="138"/>
      <c r="H181" s="138"/>
      <c r="I181" s="138"/>
      <c r="J181" s="138"/>
      <c r="K181" s="138"/>
      <c r="L181" s="138"/>
    </row>
    <row r="182" spans="1:12" s="153" customFormat="1" ht="12" customHeight="1">
      <c r="A182" s="154" t="s">
        <v>173</v>
      </c>
      <c r="B182" s="122"/>
      <c r="C182" s="155"/>
      <c r="D182" s="155"/>
      <c r="E182" s="155"/>
      <c r="F182" s="155"/>
      <c r="G182" s="155"/>
      <c r="H182" s="155"/>
      <c r="I182" s="155"/>
      <c r="J182" s="138"/>
      <c r="K182" s="138"/>
      <c r="L182" s="138"/>
    </row>
    <row r="183" spans="1:12" s="153" customFormat="1" ht="12" customHeight="1">
      <c r="A183" s="156" t="s">
        <v>182</v>
      </c>
      <c r="B183" s="152"/>
      <c r="C183" s="138"/>
      <c r="D183" s="138"/>
      <c r="E183" s="138"/>
      <c r="F183" s="138"/>
      <c r="G183" s="138"/>
      <c r="H183" s="138"/>
      <c r="I183" s="138"/>
      <c r="J183" s="138"/>
      <c r="K183" s="138"/>
      <c r="L183" s="138"/>
    </row>
    <row r="184" spans="1:12" s="151" customFormat="1" ht="22.5" customHeight="1">
      <c r="A184" s="203" t="s">
        <v>167</v>
      </c>
      <c r="B184" s="204"/>
      <c r="C184" s="204"/>
      <c r="D184" s="204"/>
      <c r="E184" s="204"/>
      <c r="F184" s="204"/>
      <c r="G184" s="204"/>
      <c r="H184" s="204"/>
      <c r="I184" s="204"/>
      <c r="J184" s="204"/>
      <c r="K184" s="204"/>
      <c r="L184" s="150"/>
    </row>
    <row r="185" spans="1:12" s="151" customFormat="1" ht="21.75" customHeight="1">
      <c r="A185" s="203" t="s">
        <v>168</v>
      </c>
      <c r="B185" s="204"/>
      <c r="C185" s="204"/>
      <c r="D185" s="204"/>
      <c r="E185" s="204"/>
      <c r="F185" s="204"/>
      <c r="G185" s="204"/>
      <c r="H185" s="204"/>
      <c r="I185" s="204"/>
      <c r="J185" s="204"/>
      <c r="K185" s="204"/>
      <c r="L185" s="150"/>
    </row>
    <row r="186" spans="1:12" s="151" customFormat="1" ht="12.75">
      <c r="A186" s="156" t="s">
        <v>183</v>
      </c>
      <c r="B186" s="193"/>
      <c r="C186" s="193"/>
      <c r="D186" s="193"/>
      <c r="E186" s="193"/>
      <c r="F186" s="193"/>
      <c r="G186" s="193"/>
      <c r="H186" s="193"/>
      <c r="I186" s="193"/>
      <c r="J186" s="193"/>
      <c r="K186" s="193"/>
      <c r="L186" s="150"/>
    </row>
    <row r="187" spans="1:12" ht="10.5" customHeight="1">
      <c r="A187" s="97"/>
      <c r="B187" s="25"/>
      <c r="C187" s="27"/>
      <c r="D187" s="27"/>
      <c r="E187" s="27"/>
      <c r="F187" s="27"/>
      <c r="G187" s="27"/>
      <c r="H187" s="27"/>
      <c r="I187" s="27"/>
      <c r="J187" s="27"/>
      <c r="K187" s="27"/>
      <c r="L187" s="27"/>
    </row>
    <row r="188" spans="1:12" ht="12.75" customHeight="1">
      <c r="A188" s="83" t="s">
        <v>106</v>
      </c>
      <c r="B188" s="25"/>
      <c r="C188" s="27"/>
      <c r="D188" s="27"/>
      <c r="E188" s="27"/>
      <c r="F188" s="27"/>
      <c r="G188" s="27"/>
      <c r="H188" s="27"/>
      <c r="I188" s="27"/>
      <c r="J188" s="27"/>
      <c r="K188" s="27"/>
      <c r="L188" s="27"/>
    </row>
    <row r="189" spans="1:12" ht="12.75" customHeight="1">
      <c r="A189" s="25"/>
      <c r="B189" s="25"/>
      <c r="C189" s="27"/>
      <c r="D189" s="27"/>
      <c r="E189" s="27"/>
      <c r="F189" s="27"/>
      <c r="G189" s="27"/>
      <c r="H189" s="27"/>
      <c r="I189" s="27"/>
      <c r="J189" s="27"/>
      <c r="K189" s="27"/>
      <c r="L189" s="27"/>
    </row>
    <row r="190" spans="1:12" ht="12.75" customHeight="1">
      <c r="A190" s="25"/>
      <c r="B190" s="25"/>
      <c r="C190" s="27"/>
      <c r="D190" s="27"/>
      <c r="E190" s="27"/>
      <c r="F190" s="27"/>
      <c r="G190" s="27"/>
      <c r="H190" s="27"/>
      <c r="I190" s="27"/>
      <c r="J190" s="27"/>
      <c r="K190" s="27"/>
      <c r="L190" s="27"/>
    </row>
    <row r="191" spans="1:12" ht="12.75" customHeight="1">
      <c r="A191" s="25"/>
      <c r="B191" s="25"/>
      <c r="C191" s="27"/>
      <c r="D191" s="27"/>
      <c r="E191" s="27"/>
      <c r="F191" s="27"/>
      <c r="G191" s="27"/>
      <c r="H191" s="27"/>
      <c r="I191" s="27"/>
      <c r="J191" s="27"/>
      <c r="K191" s="27"/>
      <c r="L191" s="27"/>
    </row>
    <row r="192" spans="1:12" ht="12.75" customHeight="1">
      <c r="A192" s="25"/>
      <c r="B192" s="25"/>
      <c r="C192" s="27"/>
      <c r="D192" s="27"/>
      <c r="E192" s="27"/>
      <c r="F192" s="27"/>
      <c r="G192" s="27"/>
      <c r="H192" s="27"/>
      <c r="I192" s="27"/>
      <c r="J192" s="27"/>
      <c r="K192" s="27"/>
      <c r="L192" s="27"/>
    </row>
    <row r="193" spans="1:12" ht="12.75" customHeight="1">
      <c r="A193" s="25"/>
      <c r="B193" s="25"/>
      <c r="C193" s="27"/>
      <c r="D193" s="27"/>
      <c r="E193" s="27"/>
      <c r="F193" s="27"/>
      <c r="G193" s="27"/>
      <c r="H193" s="27"/>
      <c r="I193" s="27"/>
      <c r="J193" s="27"/>
      <c r="K193" s="27"/>
      <c r="L193" s="27"/>
    </row>
    <row r="194" spans="1:12" ht="12.75" customHeight="1">
      <c r="A194" s="25"/>
      <c r="B194" s="25"/>
      <c r="C194" s="27"/>
      <c r="D194" s="27"/>
      <c r="E194" s="27"/>
      <c r="F194" s="27"/>
      <c r="G194" s="27"/>
      <c r="H194" s="27"/>
      <c r="I194" s="27"/>
      <c r="J194" s="27"/>
      <c r="K194" s="27"/>
      <c r="L194" s="27"/>
    </row>
    <row r="195" spans="1:12" ht="12.75" customHeight="1">
      <c r="A195" s="25"/>
      <c r="B195" s="25"/>
      <c r="C195" s="27"/>
      <c r="D195" s="27"/>
      <c r="E195" s="27"/>
      <c r="F195" s="27"/>
      <c r="G195" s="27"/>
      <c r="H195" s="27"/>
      <c r="I195" s="27"/>
      <c r="J195" s="27"/>
      <c r="K195" s="27"/>
      <c r="L195" s="27"/>
    </row>
    <row r="196" spans="1:12" ht="12.75" customHeight="1">
      <c r="A196" s="25"/>
      <c r="B196" s="25"/>
      <c r="C196" s="27"/>
      <c r="D196" s="27"/>
      <c r="E196" s="27"/>
      <c r="F196" s="27"/>
      <c r="G196" s="27"/>
      <c r="H196" s="27"/>
      <c r="I196" s="27"/>
      <c r="J196" s="27"/>
      <c r="K196" s="27"/>
      <c r="L196" s="27"/>
    </row>
    <row r="197" spans="1:12" ht="12.75" customHeight="1">
      <c r="A197" s="25"/>
      <c r="B197" s="25"/>
      <c r="C197" s="27"/>
      <c r="D197" s="27"/>
      <c r="E197" s="27"/>
      <c r="F197" s="27"/>
      <c r="G197" s="27"/>
      <c r="H197" s="27"/>
      <c r="I197" s="27"/>
      <c r="J197" s="27"/>
      <c r="K197" s="27"/>
      <c r="L197" s="27"/>
    </row>
    <row r="198" spans="1:12" ht="12.75" customHeight="1">
      <c r="A198" s="25"/>
      <c r="B198" s="25"/>
      <c r="C198" s="27"/>
      <c r="D198" s="27"/>
      <c r="E198" s="27"/>
      <c r="F198" s="27"/>
      <c r="G198" s="27"/>
      <c r="H198" s="27"/>
      <c r="I198" s="27"/>
      <c r="J198" s="27"/>
      <c r="K198" s="27"/>
      <c r="L198" s="27"/>
    </row>
    <row r="199" spans="1:12" ht="12.75" customHeight="1">
      <c r="A199" s="25"/>
      <c r="B199" s="25"/>
      <c r="C199" s="27"/>
      <c r="D199" s="27"/>
      <c r="E199" s="27"/>
      <c r="F199" s="27"/>
      <c r="G199" s="27"/>
      <c r="H199" s="27"/>
      <c r="I199" s="27"/>
      <c r="J199" s="27"/>
      <c r="K199" s="27"/>
      <c r="L199" s="27"/>
    </row>
    <row r="200" spans="1:12" ht="12.75" customHeight="1">
      <c r="A200" s="25"/>
      <c r="B200" s="25"/>
      <c r="C200" s="27"/>
      <c r="D200" s="27"/>
      <c r="E200" s="27"/>
      <c r="F200" s="27"/>
      <c r="G200" s="27"/>
      <c r="H200" s="27"/>
      <c r="I200" s="27"/>
      <c r="J200" s="27"/>
      <c r="K200" s="27"/>
      <c r="L200" s="27"/>
    </row>
    <row r="201" spans="1:12" ht="12.75" customHeight="1">
      <c r="A201" s="25"/>
      <c r="B201" s="25"/>
      <c r="C201" s="27"/>
      <c r="D201" s="27"/>
      <c r="E201" s="27"/>
      <c r="F201" s="27"/>
      <c r="G201" s="27"/>
      <c r="H201" s="27"/>
      <c r="I201" s="27"/>
      <c r="J201" s="27"/>
      <c r="K201" s="27"/>
      <c r="L201" s="27"/>
    </row>
    <row r="202" spans="1:12" ht="12.75" customHeight="1">
      <c r="A202" s="25"/>
      <c r="B202" s="25"/>
      <c r="C202" s="27"/>
      <c r="D202" s="27"/>
      <c r="E202" s="27"/>
      <c r="F202" s="27"/>
      <c r="G202" s="27"/>
      <c r="H202" s="27"/>
      <c r="I202" s="27"/>
      <c r="J202" s="27"/>
      <c r="K202" s="27"/>
      <c r="L202" s="27"/>
    </row>
    <row r="203" spans="1:12" ht="12.75" customHeight="1">
      <c r="A203" s="25"/>
      <c r="B203" s="25"/>
      <c r="C203" s="27"/>
      <c r="D203" s="27"/>
      <c r="E203" s="27"/>
      <c r="F203" s="27"/>
      <c r="G203" s="27"/>
      <c r="H203" s="27"/>
      <c r="I203" s="27"/>
      <c r="J203" s="27"/>
      <c r="K203" s="27"/>
      <c r="L203" s="27"/>
    </row>
    <row r="204" spans="3:12" ht="12.75" customHeight="1">
      <c r="C204" s="13"/>
      <c r="D204" s="13"/>
      <c r="E204" s="13"/>
      <c r="F204" s="13"/>
      <c r="G204" s="13"/>
      <c r="H204" s="13"/>
      <c r="I204" s="13"/>
      <c r="J204" s="13"/>
      <c r="K204" s="13"/>
      <c r="L204" s="13"/>
    </row>
    <row r="205" spans="3:12" ht="12.75" customHeight="1">
      <c r="C205" s="13"/>
      <c r="D205" s="13"/>
      <c r="E205" s="13"/>
      <c r="F205" s="13"/>
      <c r="G205" s="13"/>
      <c r="H205" s="13"/>
      <c r="I205" s="13"/>
      <c r="J205" s="13"/>
      <c r="K205" s="13"/>
      <c r="L205" s="13"/>
    </row>
    <row r="206" spans="3:12" ht="12.75" customHeight="1">
      <c r="C206" s="13"/>
      <c r="D206" s="13"/>
      <c r="E206" s="13"/>
      <c r="F206" s="13"/>
      <c r="G206" s="13"/>
      <c r="H206" s="13"/>
      <c r="I206" s="13"/>
      <c r="J206" s="13"/>
      <c r="K206" s="13"/>
      <c r="L206" s="13"/>
    </row>
    <row r="207" spans="3:12" ht="12.75" customHeight="1">
      <c r="C207" s="13"/>
      <c r="D207" s="13"/>
      <c r="E207" s="13"/>
      <c r="F207" s="13"/>
      <c r="G207" s="13"/>
      <c r="H207" s="13"/>
      <c r="I207" s="13"/>
      <c r="J207" s="13"/>
      <c r="K207" s="13"/>
      <c r="L207" s="13"/>
    </row>
    <row r="208" spans="3:12" ht="12.75" customHeight="1">
      <c r="C208" s="13"/>
      <c r="D208" s="13"/>
      <c r="E208" s="13"/>
      <c r="F208" s="13"/>
      <c r="G208" s="13"/>
      <c r="H208" s="13"/>
      <c r="I208" s="13"/>
      <c r="J208" s="13"/>
      <c r="K208" s="13"/>
      <c r="L208" s="13"/>
    </row>
    <row r="209" spans="3:12" ht="12.75" customHeight="1">
      <c r="C209" s="13"/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3:12" ht="12.75" customHeight="1">
      <c r="C210" s="13"/>
      <c r="D210" s="13"/>
      <c r="E210" s="13"/>
      <c r="F210" s="13"/>
      <c r="G210" s="13"/>
      <c r="H210" s="13"/>
      <c r="I210" s="13"/>
      <c r="J210" s="13"/>
      <c r="K210" s="13"/>
      <c r="L210" s="13"/>
    </row>
    <row r="211" spans="3:12" ht="12.75" customHeight="1">
      <c r="C211" s="13"/>
      <c r="D211" s="13"/>
      <c r="E211" s="13"/>
      <c r="F211" s="13"/>
      <c r="G211" s="13"/>
      <c r="H211" s="13"/>
      <c r="I211" s="13"/>
      <c r="J211" s="13"/>
      <c r="K211" s="13"/>
      <c r="L211" s="13"/>
    </row>
    <row r="212" spans="3:12" ht="12.75" customHeight="1">
      <c r="C212" s="13"/>
      <c r="D212" s="13"/>
      <c r="E212" s="13"/>
      <c r="F212" s="13"/>
      <c r="G212" s="13"/>
      <c r="H212" s="13"/>
      <c r="I212" s="13"/>
      <c r="J212" s="13"/>
      <c r="K212" s="13"/>
      <c r="L212" s="13"/>
    </row>
    <row r="213" spans="3:12" ht="12.75" customHeight="1">
      <c r="C213" s="13"/>
      <c r="D213" s="13"/>
      <c r="E213" s="13"/>
      <c r="F213" s="13"/>
      <c r="G213" s="13"/>
      <c r="H213" s="13"/>
      <c r="I213" s="13"/>
      <c r="J213" s="13"/>
      <c r="K213" s="13"/>
      <c r="L213" s="13"/>
    </row>
    <row r="214" spans="3:12" ht="12.75" customHeight="1">
      <c r="C214" s="13"/>
      <c r="D214" s="13"/>
      <c r="E214" s="13"/>
      <c r="F214" s="13"/>
      <c r="G214" s="13"/>
      <c r="H214" s="13"/>
      <c r="I214" s="13"/>
      <c r="J214" s="13"/>
      <c r="K214" s="13"/>
      <c r="L214" s="13"/>
    </row>
    <row r="215" spans="3:12" ht="12.75" customHeight="1">
      <c r="C215" s="13"/>
      <c r="D215" s="13"/>
      <c r="E215" s="13"/>
      <c r="F215" s="13"/>
      <c r="G215" s="13"/>
      <c r="H215" s="13"/>
      <c r="I215" s="13"/>
      <c r="J215" s="13"/>
      <c r="K215" s="13"/>
      <c r="L215" s="13"/>
    </row>
    <row r="216" spans="3:12" ht="12.75" customHeight="1">
      <c r="C216" s="13"/>
      <c r="D216" s="13"/>
      <c r="E216" s="13"/>
      <c r="F216" s="13"/>
      <c r="G216" s="13"/>
      <c r="H216" s="13"/>
      <c r="I216" s="13"/>
      <c r="J216" s="13"/>
      <c r="K216" s="13"/>
      <c r="L216" s="13"/>
    </row>
    <row r="217" spans="3:12" ht="12.75" customHeight="1">
      <c r="C217" s="13"/>
      <c r="D217" s="13"/>
      <c r="E217" s="13"/>
      <c r="F217" s="13"/>
      <c r="G217" s="13"/>
      <c r="H217" s="13"/>
      <c r="I217" s="13"/>
      <c r="J217" s="13"/>
      <c r="K217" s="13"/>
      <c r="L217" s="13"/>
    </row>
    <row r="218" spans="3:12" ht="12.75" customHeight="1">
      <c r="C218" s="13"/>
      <c r="D218" s="13"/>
      <c r="E218" s="13"/>
      <c r="F218" s="13"/>
      <c r="G218" s="13"/>
      <c r="H218" s="13"/>
      <c r="I218" s="13"/>
      <c r="J218" s="13"/>
      <c r="K218" s="13"/>
      <c r="L218" s="13"/>
    </row>
    <row r="219" spans="3:12" ht="12.75" customHeight="1">
      <c r="C219" s="13"/>
      <c r="D219" s="13"/>
      <c r="E219" s="13"/>
      <c r="F219" s="13"/>
      <c r="G219" s="13"/>
      <c r="H219" s="13"/>
      <c r="I219" s="13"/>
      <c r="J219" s="13"/>
      <c r="K219" s="13"/>
      <c r="L219" s="13"/>
    </row>
    <row r="220" spans="3:12" ht="12.75" customHeight="1">
      <c r="C220" s="13"/>
      <c r="D220" s="13"/>
      <c r="E220" s="13"/>
      <c r="F220" s="13"/>
      <c r="G220" s="13"/>
      <c r="H220" s="13"/>
      <c r="I220" s="13"/>
      <c r="J220" s="13"/>
      <c r="K220" s="13"/>
      <c r="L220" s="13"/>
    </row>
    <row r="221" spans="3:12" ht="12.75" customHeight="1">
      <c r="C221" s="13"/>
      <c r="D221" s="13"/>
      <c r="E221" s="13"/>
      <c r="F221" s="13"/>
      <c r="G221" s="13"/>
      <c r="H221" s="13"/>
      <c r="I221" s="13"/>
      <c r="J221" s="13"/>
      <c r="K221" s="13"/>
      <c r="L221" s="13"/>
    </row>
    <row r="222" spans="3:12" ht="12.75" customHeight="1">
      <c r="C222" s="13"/>
      <c r="D222" s="13"/>
      <c r="E222" s="13"/>
      <c r="F222" s="13"/>
      <c r="G222" s="13"/>
      <c r="H222" s="13"/>
      <c r="I222" s="13"/>
      <c r="J222" s="13"/>
      <c r="K222" s="13"/>
      <c r="L222" s="13"/>
    </row>
    <row r="223" spans="3:12" ht="12.75" customHeight="1">
      <c r="C223" s="13"/>
      <c r="D223" s="13"/>
      <c r="E223" s="13"/>
      <c r="F223" s="13"/>
      <c r="G223" s="13"/>
      <c r="H223" s="13"/>
      <c r="I223" s="13"/>
      <c r="J223" s="13"/>
      <c r="K223" s="13"/>
      <c r="L223" s="13"/>
    </row>
    <row r="224" spans="3:12" ht="12.75" customHeight="1">
      <c r="C224" s="13"/>
      <c r="D224" s="13"/>
      <c r="E224" s="13"/>
      <c r="F224" s="13"/>
      <c r="G224" s="13"/>
      <c r="H224" s="13"/>
      <c r="I224" s="13"/>
      <c r="J224" s="13"/>
      <c r="K224" s="13"/>
      <c r="L224" s="13"/>
    </row>
    <row r="225" spans="3:12" ht="12.75" customHeight="1">
      <c r="C225" s="13"/>
      <c r="D225" s="13"/>
      <c r="E225" s="13"/>
      <c r="F225" s="13"/>
      <c r="G225" s="13"/>
      <c r="H225" s="13"/>
      <c r="I225" s="13"/>
      <c r="J225" s="13"/>
      <c r="K225" s="13"/>
      <c r="L225" s="13"/>
    </row>
    <row r="226" spans="3:12" ht="12.75" customHeight="1">
      <c r="C226" s="13"/>
      <c r="D226" s="13"/>
      <c r="E226" s="13"/>
      <c r="F226" s="13"/>
      <c r="G226" s="13"/>
      <c r="H226" s="13"/>
      <c r="I226" s="13"/>
      <c r="J226" s="13"/>
      <c r="K226" s="13"/>
      <c r="L226" s="13"/>
    </row>
    <row r="227" spans="3:12" ht="12.75" customHeight="1">
      <c r="C227" s="13"/>
      <c r="D227" s="13"/>
      <c r="E227" s="13"/>
      <c r="F227" s="13"/>
      <c r="G227" s="13"/>
      <c r="H227" s="13"/>
      <c r="I227" s="13"/>
      <c r="J227" s="13"/>
      <c r="K227" s="13"/>
      <c r="L227" s="13"/>
    </row>
    <row r="228" spans="3:12" ht="12.75" customHeight="1">
      <c r="C228" s="13"/>
      <c r="D228" s="13"/>
      <c r="E228" s="13"/>
      <c r="F228" s="13"/>
      <c r="G228" s="13"/>
      <c r="H228" s="13"/>
      <c r="I228" s="13"/>
      <c r="J228" s="13"/>
      <c r="K228" s="13"/>
      <c r="L228" s="13"/>
    </row>
    <row r="229" spans="3:12" ht="12.75" customHeight="1">
      <c r="C229" s="13"/>
      <c r="D229" s="13"/>
      <c r="E229" s="13"/>
      <c r="F229" s="13"/>
      <c r="G229" s="13"/>
      <c r="H229" s="13"/>
      <c r="I229" s="13"/>
      <c r="J229" s="13"/>
      <c r="K229" s="13"/>
      <c r="L229" s="13"/>
    </row>
    <row r="230" spans="3:12" ht="12.75" customHeight="1">
      <c r="C230" s="13"/>
      <c r="D230" s="13"/>
      <c r="E230" s="13"/>
      <c r="F230" s="13"/>
      <c r="G230" s="13"/>
      <c r="H230" s="13"/>
      <c r="I230" s="13"/>
      <c r="J230" s="13"/>
      <c r="K230" s="13"/>
      <c r="L230" s="13"/>
    </row>
    <row r="231" spans="3:12" ht="12.75" customHeight="1">
      <c r="C231" s="13"/>
      <c r="D231" s="13"/>
      <c r="E231" s="13"/>
      <c r="F231" s="13"/>
      <c r="G231" s="13"/>
      <c r="H231" s="13"/>
      <c r="I231" s="13"/>
      <c r="J231" s="13"/>
      <c r="K231" s="13"/>
      <c r="L231" s="13"/>
    </row>
    <row r="232" spans="3:12" ht="12.75" customHeight="1">
      <c r="C232" s="13"/>
      <c r="D232" s="13"/>
      <c r="E232" s="13"/>
      <c r="F232" s="13"/>
      <c r="G232" s="13"/>
      <c r="H232" s="13"/>
      <c r="I232" s="13"/>
      <c r="J232" s="13"/>
      <c r="K232" s="13"/>
      <c r="L232" s="13"/>
    </row>
    <row r="233" spans="3:12" ht="12.75" customHeight="1">
      <c r="C233" s="13"/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3:12" ht="12.75" customHeight="1">
      <c r="C234" s="13"/>
      <c r="D234" s="13"/>
      <c r="E234" s="13"/>
      <c r="F234" s="13"/>
      <c r="G234" s="13"/>
      <c r="H234" s="13"/>
      <c r="I234" s="13"/>
      <c r="J234" s="13"/>
      <c r="K234" s="13"/>
      <c r="L234" s="13"/>
    </row>
    <row r="235" spans="3:12" ht="12.75" customHeight="1">
      <c r="C235" s="13"/>
      <c r="D235" s="13"/>
      <c r="E235" s="13"/>
      <c r="F235" s="13"/>
      <c r="G235" s="13"/>
      <c r="H235" s="13"/>
      <c r="I235" s="13"/>
      <c r="J235" s="13"/>
      <c r="K235" s="13"/>
      <c r="L235" s="13"/>
    </row>
    <row r="236" spans="3:12" ht="12.75" customHeight="1">
      <c r="C236" s="13"/>
      <c r="D236" s="13"/>
      <c r="E236" s="13"/>
      <c r="F236" s="13"/>
      <c r="G236" s="13"/>
      <c r="H236" s="13"/>
      <c r="I236" s="13"/>
      <c r="J236" s="13"/>
      <c r="K236" s="13"/>
      <c r="L236" s="13"/>
    </row>
    <row r="237" spans="3:12" ht="12.75" customHeight="1">
      <c r="C237" s="13"/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3:12" ht="12.75" customHeight="1">
      <c r="C238" s="13"/>
      <c r="D238" s="13"/>
      <c r="E238" s="13"/>
      <c r="F238" s="13"/>
      <c r="G238" s="13"/>
      <c r="H238" s="13"/>
      <c r="I238" s="13"/>
      <c r="J238" s="13"/>
      <c r="K238" s="13"/>
      <c r="L238" s="13"/>
    </row>
    <row r="239" spans="3:12" ht="12.75" customHeight="1">
      <c r="C239" s="13"/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3:12" ht="12.75" customHeight="1">
      <c r="C240" s="13"/>
      <c r="D240" s="13"/>
      <c r="E240" s="13"/>
      <c r="F240" s="13"/>
      <c r="G240" s="13"/>
      <c r="H240" s="13"/>
      <c r="I240" s="13"/>
      <c r="J240" s="13"/>
      <c r="K240" s="13"/>
      <c r="L240" s="13"/>
    </row>
    <row r="241" spans="3:12" ht="12.75" customHeight="1">
      <c r="C241" s="13"/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3:12" ht="12.75" customHeight="1">
      <c r="C242" s="13"/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3:12" ht="12.75" customHeight="1">
      <c r="C243" s="13"/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3:12" ht="12.75" customHeight="1">
      <c r="C244" s="13"/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3:12" ht="12.75" customHeight="1">
      <c r="C245" s="13"/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3:12" ht="12.75" customHeight="1">
      <c r="C246" s="13"/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3:12" ht="12.75" customHeight="1">
      <c r="C247" s="13"/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3:12" ht="12.75" customHeight="1">
      <c r="C248" s="13"/>
      <c r="D248" s="13"/>
      <c r="E248" s="13"/>
      <c r="F248" s="13"/>
      <c r="G248" s="13"/>
      <c r="H248" s="13"/>
      <c r="I248" s="13"/>
      <c r="J248" s="13"/>
      <c r="K248" s="13"/>
      <c r="L248" s="13"/>
    </row>
    <row r="249" spans="3:12" ht="12.75" customHeight="1">
      <c r="C249" s="13"/>
      <c r="D249" s="13"/>
      <c r="E249" s="13"/>
      <c r="F249" s="13"/>
      <c r="G249" s="13"/>
      <c r="H249" s="13"/>
      <c r="I249" s="13"/>
      <c r="J249" s="13"/>
      <c r="K249" s="13"/>
      <c r="L249" s="13"/>
    </row>
    <row r="250" spans="3:12" ht="12.75" customHeight="1">
      <c r="C250" s="13"/>
      <c r="D250" s="13"/>
      <c r="E250" s="13"/>
      <c r="F250" s="13"/>
      <c r="G250" s="13"/>
      <c r="H250" s="13"/>
      <c r="I250" s="13"/>
      <c r="J250" s="13"/>
      <c r="K250" s="13"/>
      <c r="L250" s="13"/>
    </row>
    <row r="251" spans="3:12" ht="12.75" customHeight="1">
      <c r="C251" s="13"/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3:12" ht="12.75" customHeight="1">
      <c r="C252" s="13"/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3:12" ht="12.75" customHeight="1">
      <c r="C253" s="13"/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3:12" ht="12.75" customHeight="1">
      <c r="C254" s="13"/>
      <c r="D254" s="13"/>
      <c r="E254" s="13"/>
      <c r="F254" s="13"/>
      <c r="G254" s="13"/>
      <c r="H254" s="13"/>
      <c r="I254" s="13"/>
      <c r="J254" s="13"/>
      <c r="K254" s="13"/>
      <c r="L254" s="13"/>
    </row>
    <row r="255" spans="3:12" ht="12.75" customHeight="1">
      <c r="C255" s="13"/>
      <c r="D255" s="13"/>
      <c r="E255" s="13"/>
      <c r="F255" s="13"/>
      <c r="G255" s="13"/>
      <c r="H255" s="13"/>
      <c r="I255" s="13"/>
      <c r="J255" s="13"/>
      <c r="K255" s="13"/>
      <c r="L255" s="13"/>
    </row>
    <row r="256" spans="3:12" ht="12.75" customHeight="1">
      <c r="C256" s="13"/>
      <c r="D256" s="13"/>
      <c r="E256" s="13"/>
      <c r="F256" s="13"/>
      <c r="G256" s="13"/>
      <c r="H256" s="13"/>
      <c r="I256" s="13"/>
      <c r="J256" s="13"/>
      <c r="K256" s="13"/>
      <c r="L256" s="13"/>
    </row>
    <row r="257" spans="3:12" ht="12.75" customHeight="1">
      <c r="C257" s="13"/>
      <c r="D257" s="13"/>
      <c r="E257" s="13"/>
      <c r="F257" s="13"/>
      <c r="G257" s="13"/>
      <c r="H257" s="13"/>
      <c r="I257" s="13"/>
      <c r="J257" s="13"/>
      <c r="K257" s="13"/>
      <c r="L257" s="13"/>
    </row>
    <row r="258" spans="3:12" ht="12.75" customHeight="1">
      <c r="C258" s="13"/>
      <c r="D258" s="13"/>
      <c r="E258" s="13"/>
      <c r="F258" s="13"/>
      <c r="G258" s="13"/>
      <c r="H258" s="13"/>
      <c r="I258" s="13"/>
      <c r="J258" s="13"/>
      <c r="K258" s="13"/>
      <c r="L258" s="13"/>
    </row>
    <row r="259" spans="3:12" ht="12.75" customHeight="1">
      <c r="C259" s="13"/>
      <c r="D259" s="13"/>
      <c r="E259" s="13"/>
      <c r="F259" s="13"/>
      <c r="G259" s="13"/>
      <c r="H259" s="13"/>
      <c r="I259" s="13"/>
      <c r="J259" s="13"/>
      <c r="K259" s="13"/>
      <c r="L259" s="13"/>
    </row>
    <row r="260" spans="3:12" ht="12.75" customHeight="1">
      <c r="C260" s="13"/>
      <c r="D260" s="13"/>
      <c r="E260" s="13"/>
      <c r="F260" s="13"/>
      <c r="G260" s="13"/>
      <c r="H260" s="13"/>
      <c r="I260" s="13"/>
      <c r="J260" s="13"/>
      <c r="K260" s="13"/>
      <c r="L260" s="13"/>
    </row>
    <row r="261" spans="3:12" ht="12.75" customHeight="1">
      <c r="C261" s="13"/>
      <c r="D261" s="13"/>
      <c r="E261" s="13"/>
      <c r="F261" s="13"/>
      <c r="G261" s="13"/>
      <c r="H261" s="13"/>
      <c r="I261" s="13"/>
      <c r="J261" s="13"/>
      <c r="K261" s="13"/>
      <c r="L261" s="13"/>
    </row>
    <row r="262" spans="3:12" ht="12.75" customHeight="1">
      <c r="C262" s="13"/>
      <c r="D262" s="13"/>
      <c r="E262" s="13"/>
      <c r="F262" s="13"/>
      <c r="G262" s="13"/>
      <c r="H262" s="13"/>
      <c r="I262" s="13"/>
      <c r="J262" s="13"/>
      <c r="K262" s="13"/>
      <c r="L262" s="13"/>
    </row>
    <row r="263" spans="3:12" ht="12.75" customHeight="1">
      <c r="C263" s="13"/>
      <c r="D263" s="13"/>
      <c r="E263" s="13"/>
      <c r="F263" s="13"/>
      <c r="G263" s="13"/>
      <c r="H263" s="13"/>
      <c r="I263" s="13"/>
      <c r="J263" s="13"/>
      <c r="K263" s="13"/>
      <c r="L263" s="13"/>
    </row>
    <row r="264" spans="3:12" ht="12.75" customHeight="1">
      <c r="C264" s="13"/>
      <c r="D264" s="13"/>
      <c r="E264" s="13"/>
      <c r="F264" s="13"/>
      <c r="G264" s="13"/>
      <c r="H264" s="13"/>
      <c r="I264" s="13"/>
      <c r="J264" s="13"/>
      <c r="K264" s="13"/>
      <c r="L264" s="13"/>
    </row>
    <row r="265" spans="3:12" ht="12.75" customHeight="1">
      <c r="C265" s="13"/>
      <c r="D265" s="13"/>
      <c r="E265" s="13"/>
      <c r="F265" s="13"/>
      <c r="G265" s="13"/>
      <c r="H265" s="13"/>
      <c r="I265" s="13"/>
      <c r="J265" s="13"/>
      <c r="K265" s="13"/>
      <c r="L265" s="13"/>
    </row>
    <row r="266" spans="3:12" ht="12.75" customHeight="1">
      <c r="C266" s="13"/>
      <c r="D266" s="13"/>
      <c r="E266" s="13"/>
      <c r="F266" s="13"/>
      <c r="G266" s="13"/>
      <c r="H266" s="13"/>
      <c r="I266" s="13"/>
      <c r="J266" s="13"/>
      <c r="K266" s="13"/>
      <c r="L266" s="13"/>
    </row>
    <row r="267" spans="3:12" ht="12.75" customHeight="1">
      <c r="C267" s="13"/>
      <c r="D267" s="13"/>
      <c r="E267" s="13"/>
      <c r="F267" s="13"/>
      <c r="G267" s="13"/>
      <c r="H267" s="13"/>
      <c r="I267" s="13"/>
      <c r="J267" s="13"/>
      <c r="K267" s="13"/>
      <c r="L267" s="13"/>
    </row>
    <row r="268" spans="3:12" ht="12.75" customHeight="1">
      <c r="C268" s="13"/>
      <c r="D268" s="13"/>
      <c r="E268" s="13"/>
      <c r="F268" s="13"/>
      <c r="G268" s="13"/>
      <c r="H268" s="13"/>
      <c r="I268" s="13"/>
      <c r="J268" s="13"/>
      <c r="K268" s="13"/>
      <c r="L268" s="13"/>
    </row>
    <row r="269" spans="3:12" ht="12.75" customHeight="1">
      <c r="C269" s="13"/>
      <c r="D269" s="13"/>
      <c r="E269" s="13"/>
      <c r="F269" s="13"/>
      <c r="G269" s="13"/>
      <c r="H269" s="13"/>
      <c r="I269" s="13"/>
      <c r="J269" s="13"/>
      <c r="K269" s="13"/>
      <c r="L269" s="13"/>
    </row>
    <row r="270" spans="3:12" ht="12.75" customHeight="1">
      <c r="C270" s="13"/>
      <c r="D270" s="13"/>
      <c r="E270" s="13"/>
      <c r="F270" s="13"/>
      <c r="G270" s="13"/>
      <c r="H270" s="13"/>
      <c r="I270" s="13"/>
      <c r="J270" s="13"/>
      <c r="K270" s="13"/>
      <c r="L270" s="13"/>
    </row>
    <row r="271" spans="3:12" ht="12.75" customHeight="1">
      <c r="C271" s="13"/>
      <c r="D271" s="13"/>
      <c r="E271" s="13"/>
      <c r="F271" s="13"/>
      <c r="G271" s="13"/>
      <c r="H271" s="13"/>
      <c r="I271" s="13"/>
      <c r="J271" s="13"/>
      <c r="K271" s="13"/>
      <c r="L271" s="13"/>
    </row>
    <row r="272" spans="3:12" ht="12.75" customHeight="1">
      <c r="C272" s="13"/>
      <c r="D272" s="13"/>
      <c r="E272" s="13"/>
      <c r="F272" s="13"/>
      <c r="G272" s="13"/>
      <c r="H272" s="13"/>
      <c r="I272" s="13"/>
      <c r="J272" s="13"/>
      <c r="K272" s="13"/>
      <c r="L272" s="13"/>
    </row>
    <row r="273" spans="3:12" ht="12.75" customHeight="1">
      <c r="C273" s="13"/>
      <c r="D273" s="13"/>
      <c r="E273" s="13"/>
      <c r="F273" s="13"/>
      <c r="G273" s="13"/>
      <c r="H273" s="13"/>
      <c r="I273" s="13"/>
      <c r="J273" s="13"/>
      <c r="K273" s="13"/>
      <c r="L273" s="13"/>
    </row>
    <row r="274" spans="3:12" ht="12.75" customHeight="1">
      <c r="C274" s="13"/>
      <c r="D274" s="13"/>
      <c r="E274" s="13"/>
      <c r="F274" s="13"/>
      <c r="G274" s="13"/>
      <c r="H274" s="13"/>
      <c r="I274" s="13"/>
      <c r="J274" s="13"/>
      <c r="K274" s="13"/>
      <c r="L274" s="13"/>
    </row>
    <row r="275" spans="3:12" ht="12.75" customHeight="1">
      <c r="C275" s="13"/>
      <c r="D275" s="13"/>
      <c r="E275" s="13"/>
      <c r="F275" s="13"/>
      <c r="G275" s="13"/>
      <c r="H275" s="13"/>
      <c r="I275" s="13"/>
      <c r="J275" s="13"/>
      <c r="K275" s="13"/>
      <c r="L275" s="13"/>
    </row>
    <row r="276" spans="3:12" ht="12.75" customHeight="1">
      <c r="C276" s="13"/>
      <c r="D276" s="13"/>
      <c r="E276" s="13"/>
      <c r="F276" s="13"/>
      <c r="G276" s="13"/>
      <c r="H276" s="13"/>
      <c r="I276" s="13"/>
      <c r="J276" s="13"/>
      <c r="K276" s="13"/>
      <c r="L276" s="13"/>
    </row>
    <row r="277" spans="3:12" ht="12.75" customHeight="1">
      <c r="C277" s="13"/>
      <c r="D277" s="13"/>
      <c r="E277" s="13"/>
      <c r="F277" s="13"/>
      <c r="G277" s="13"/>
      <c r="H277" s="13"/>
      <c r="I277" s="13"/>
      <c r="J277" s="13"/>
      <c r="K277" s="13"/>
      <c r="L277" s="13"/>
    </row>
    <row r="278" spans="3:12" ht="12.75" customHeight="1">
      <c r="C278" s="13"/>
      <c r="D278" s="13"/>
      <c r="E278" s="13"/>
      <c r="F278" s="13"/>
      <c r="G278" s="13"/>
      <c r="H278" s="13"/>
      <c r="I278" s="13"/>
      <c r="J278" s="13"/>
      <c r="K278" s="13"/>
      <c r="L278" s="13"/>
    </row>
    <row r="279" spans="3:12" ht="12.75" customHeight="1">
      <c r="C279" s="13"/>
      <c r="D279" s="13"/>
      <c r="E279" s="13"/>
      <c r="F279" s="13"/>
      <c r="G279" s="13"/>
      <c r="H279" s="13"/>
      <c r="I279" s="13"/>
      <c r="J279" s="13"/>
      <c r="K279" s="13"/>
      <c r="L279" s="13"/>
    </row>
    <row r="280" spans="3:12" ht="12.75" customHeight="1">
      <c r="C280" s="13"/>
      <c r="D280" s="13"/>
      <c r="E280" s="13"/>
      <c r="F280" s="13"/>
      <c r="G280" s="13"/>
      <c r="H280" s="13"/>
      <c r="I280" s="13"/>
      <c r="J280" s="13"/>
      <c r="K280" s="13"/>
      <c r="L280" s="13"/>
    </row>
    <row r="281" spans="3:12" ht="12.75" customHeight="1">
      <c r="C281" s="13"/>
      <c r="D281" s="13"/>
      <c r="E281" s="13"/>
      <c r="F281" s="13"/>
      <c r="G281" s="13"/>
      <c r="H281" s="13"/>
      <c r="I281" s="13"/>
      <c r="J281" s="13"/>
      <c r="K281" s="13"/>
      <c r="L281" s="13"/>
    </row>
    <row r="282" spans="3:12" ht="12.75" customHeight="1">
      <c r="C282" s="13"/>
      <c r="D282" s="13"/>
      <c r="E282" s="13"/>
      <c r="F282" s="13"/>
      <c r="G282" s="13"/>
      <c r="H282" s="13"/>
      <c r="I282" s="13"/>
      <c r="J282" s="13"/>
      <c r="K282" s="13"/>
      <c r="L282" s="13"/>
    </row>
    <row r="283" spans="3:12" ht="12.75" customHeight="1">
      <c r="C283" s="13"/>
      <c r="D283" s="13"/>
      <c r="E283" s="13"/>
      <c r="F283" s="13"/>
      <c r="G283" s="13"/>
      <c r="H283" s="13"/>
      <c r="I283" s="13"/>
      <c r="J283" s="13"/>
      <c r="K283" s="13"/>
      <c r="L283" s="13"/>
    </row>
    <row r="284" spans="3:12" ht="12.75" customHeight="1">
      <c r="C284" s="13"/>
      <c r="D284" s="13"/>
      <c r="E284" s="13"/>
      <c r="F284" s="13"/>
      <c r="G284" s="13"/>
      <c r="H284" s="13"/>
      <c r="I284" s="13"/>
      <c r="J284" s="13"/>
      <c r="K284" s="13"/>
      <c r="L284" s="13"/>
    </row>
    <row r="285" spans="3:12" ht="12.75" customHeight="1">
      <c r="C285" s="13"/>
      <c r="D285" s="13"/>
      <c r="E285" s="13"/>
      <c r="F285" s="13"/>
      <c r="G285" s="13"/>
      <c r="H285" s="13"/>
      <c r="I285" s="13"/>
      <c r="J285" s="13"/>
      <c r="K285" s="13"/>
      <c r="L285" s="13"/>
    </row>
    <row r="286" spans="3:12" ht="12.75" customHeight="1">
      <c r="C286" s="13"/>
      <c r="D286" s="13"/>
      <c r="E286" s="13"/>
      <c r="F286" s="13"/>
      <c r="G286" s="13"/>
      <c r="H286" s="13"/>
      <c r="I286" s="13"/>
      <c r="J286" s="13"/>
      <c r="K286" s="13"/>
      <c r="L286" s="13"/>
    </row>
    <row r="287" spans="3:12" ht="12.75" customHeight="1">
      <c r="C287" s="13"/>
      <c r="D287" s="13"/>
      <c r="E287" s="13"/>
      <c r="F287" s="13"/>
      <c r="G287" s="13"/>
      <c r="H287" s="13"/>
      <c r="I287" s="13"/>
      <c r="J287" s="13"/>
      <c r="K287" s="13"/>
      <c r="L287" s="13"/>
    </row>
    <row r="288" spans="3:12" ht="12.75" customHeight="1">
      <c r="C288" s="13"/>
      <c r="D288" s="13"/>
      <c r="E288" s="13"/>
      <c r="F288" s="13"/>
      <c r="G288" s="13"/>
      <c r="H288" s="13"/>
      <c r="I288" s="13"/>
      <c r="J288" s="13"/>
      <c r="K288" s="13"/>
      <c r="L288" s="13"/>
    </row>
    <row r="289" spans="3:12" ht="12.75" customHeight="1">
      <c r="C289" s="13"/>
      <c r="D289" s="13"/>
      <c r="E289" s="13"/>
      <c r="F289" s="13"/>
      <c r="G289" s="13"/>
      <c r="H289" s="13"/>
      <c r="I289" s="13"/>
      <c r="J289" s="13"/>
      <c r="K289" s="13"/>
      <c r="L289" s="13"/>
    </row>
    <row r="290" spans="3:12" ht="12.75" customHeight="1">
      <c r="C290" s="13"/>
      <c r="D290" s="13"/>
      <c r="E290" s="13"/>
      <c r="F290" s="13"/>
      <c r="G290" s="13"/>
      <c r="H290" s="13"/>
      <c r="I290" s="13"/>
      <c r="J290" s="13"/>
      <c r="K290" s="13"/>
      <c r="L290" s="13"/>
    </row>
    <row r="291" spans="3:12" ht="12.75" customHeight="1">
      <c r="C291" s="13"/>
      <c r="D291" s="13"/>
      <c r="E291" s="13"/>
      <c r="F291" s="13"/>
      <c r="G291" s="13"/>
      <c r="H291" s="13"/>
      <c r="I291" s="13"/>
      <c r="J291" s="13"/>
      <c r="K291" s="13"/>
      <c r="L291" s="13"/>
    </row>
    <row r="292" spans="3:12" ht="12.75" customHeight="1">
      <c r="C292" s="13"/>
      <c r="D292" s="13"/>
      <c r="E292" s="13"/>
      <c r="F292" s="13"/>
      <c r="G292" s="13"/>
      <c r="H292" s="13"/>
      <c r="I292" s="13"/>
      <c r="J292" s="13"/>
      <c r="K292" s="13"/>
      <c r="L292" s="13"/>
    </row>
    <row r="293" spans="3:12" ht="12.75" customHeight="1">
      <c r="C293" s="13"/>
      <c r="D293" s="13"/>
      <c r="E293" s="13"/>
      <c r="F293" s="13"/>
      <c r="G293" s="13"/>
      <c r="H293" s="13"/>
      <c r="I293" s="13"/>
      <c r="J293" s="13"/>
      <c r="K293" s="13"/>
      <c r="L293" s="13"/>
    </row>
    <row r="294" spans="3:12" ht="12.75" customHeight="1">
      <c r="C294" s="13"/>
      <c r="D294" s="13"/>
      <c r="E294" s="13"/>
      <c r="F294" s="13"/>
      <c r="G294" s="13"/>
      <c r="H294" s="13"/>
      <c r="I294" s="13"/>
      <c r="J294" s="13"/>
      <c r="K294" s="13"/>
      <c r="L294" s="13"/>
    </row>
    <row r="295" spans="3:12" ht="12.75" customHeight="1">
      <c r="C295" s="13"/>
      <c r="D295" s="13"/>
      <c r="E295" s="13"/>
      <c r="F295" s="13"/>
      <c r="G295" s="13"/>
      <c r="H295" s="13"/>
      <c r="I295" s="13"/>
      <c r="J295" s="13"/>
      <c r="K295" s="13"/>
      <c r="L295" s="13"/>
    </row>
    <row r="296" spans="3:12" ht="12.75" customHeight="1">
      <c r="C296" s="13"/>
      <c r="D296" s="13"/>
      <c r="E296" s="13"/>
      <c r="F296" s="13"/>
      <c r="G296" s="13"/>
      <c r="H296" s="13"/>
      <c r="I296" s="13"/>
      <c r="J296" s="13"/>
      <c r="K296" s="13"/>
      <c r="L296" s="13"/>
    </row>
    <row r="297" spans="3:12" ht="12.75" customHeight="1">
      <c r="C297" s="13"/>
      <c r="D297" s="13"/>
      <c r="E297" s="13"/>
      <c r="F297" s="13"/>
      <c r="G297" s="13"/>
      <c r="H297" s="13"/>
      <c r="I297" s="13"/>
      <c r="J297" s="13"/>
      <c r="K297" s="13"/>
      <c r="L297" s="13"/>
    </row>
    <row r="298" spans="3:12" ht="12.75" customHeight="1">
      <c r="C298" s="13"/>
      <c r="D298" s="13"/>
      <c r="E298" s="13"/>
      <c r="F298" s="13"/>
      <c r="G298" s="13"/>
      <c r="H298" s="13"/>
      <c r="I298" s="13"/>
      <c r="J298" s="13"/>
      <c r="K298" s="13"/>
      <c r="L298" s="13"/>
    </row>
    <row r="299" spans="3:12" ht="12.75" customHeight="1">
      <c r="C299" s="13"/>
      <c r="D299" s="13"/>
      <c r="E299" s="13"/>
      <c r="F299" s="13"/>
      <c r="G299" s="13"/>
      <c r="H299" s="13"/>
      <c r="I299" s="13"/>
      <c r="J299" s="13"/>
      <c r="K299" s="13"/>
      <c r="L299" s="13"/>
    </row>
    <row r="300" spans="3:12" ht="12.75" customHeight="1">
      <c r="C300" s="13"/>
      <c r="D300" s="13"/>
      <c r="E300" s="13"/>
      <c r="F300" s="13"/>
      <c r="G300" s="13"/>
      <c r="H300" s="13"/>
      <c r="I300" s="13"/>
      <c r="J300" s="13"/>
      <c r="K300" s="13"/>
      <c r="L300" s="13"/>
    </row>
    <row r="301" spans="3:12" ht="12.75" customHeight="1">
      <c r="C301" s="13"/>
      <c r="D301" s="13"/>
      <c r="E301" s="13"/>
      <c r="F301" s="13"/>
      <c r="G301" s="13"/>
      <c r="H301" s="13"/>
      <c r="I301" s="13"/>
      <c r="J301" s="13"/>
      <c r="K301" s="13"/>
      <c r="L301" s="13"/>
    </row>
    <row r="302" spans="3:12" ht="12.75" customHeight="1">
      <c r="C302" s="13"/>
      <c r="D302" s="13"/>
      <c r="E302" s="13"/>
      <c r="F302" s="13"/>
      <c r="G302" s="13"/>
      <c r="H302" s="13"/>
      <c r="I302" s="13"/>
      <c r="J302" s="13"/>
      <c r="K302" s="13"/>
      <c r="L302" s="13"/>
    </row>
    <row r="303" spans="3:12" ht="12.75" customHeight="1">
      <c r="C303" s="13"/>
      <c r="D303" s="13"/>
      <c r="E303" s="13"/>
      <c r="F303" s="13"/>
      <c r="G303" s="13"/>
      <c r="H303" s="13"/>
      <c r="I303" s="13"/>
      <c r="J303" s="13"/>
      <c r="K303" s="13"/>
      <c r="L303" s="13"/>
    </row>
    <row r="304" spans="3:12" ht="12.75" customHeight="1">
      <c r="C304" s="13"/>
      <c r="D304" s="13"/>
      <c r="E304" s="13"/>
      <c r="F304" s="13"/>
      <c r="G304" s="13"/>
      <c r="H304" s="13"/>
      <c r="I304" s="13"/>
      <c r="J304" s="13"/>
      <c r="K304" s="13"/>
      <c r="L304" s="13"/>
    </row>
    <row r="305" spans="3:12" ht="12.75" customHeight="1">
      <c r="C305" s="13"/>
      <c r="D305" s="13"/>
      <c r="E305" s="13"/>
      <c r="F305" s="13"/>
      <c r="G305" s="13"/>
      <c r="H305" s="13"/>
      <c r="I305" s="13"/>
      <c r="J305" s="13"/>
      <c r="K305" s="13"/>
      <c r="L305" s="13"/>
    </row>
    <row r="306" spans="3:12" ht="12.75" customHeight="1">
      <c r="C306" s="13"/>
      <c r="D306" s="13"/>
      <c r="E306" s="13"/>
      <c r="F306" s="13"/>
      <c r="G306" s="13"/>
      <c r="H306" s="13"/>
      <c r="I306" s="13"/>
      <c r="J306" s="13"/>
      <c r="K306" s="13"/>
      <c r="L306" s="13"/>
    </row>
    <row r="307" spans="3:12" ht="12.75" customHeight="1">
      <c r="C307" s="13"/>
      <c r="D307" s="13"/>
      <c r="E307" s="13"/>
      <c r="F307" s="13"/>
      <c r="G307" s="13"/>
      <c r="H307" s="13"/>
      <c r="I307" s="13"/>
      <c r="J307" s="13"/>
      <c r="K307" s="13"/>
      <c r="L307" s="13"/>
    </row>
    <row r="308" spans="3:12" ht="12.75" customHeight="1">
      <c r="C308" s="13"/>
      <c r="D308" s="13"/>
      <c r="E308" s="13"/>
      <c r="F308" s="13"/>
      <c r="G308" s="13"/>
      <c r="H308" s="13"/>
      <c r="I308" s="13"/>
      <c r="J308" s="13"/>
      <c r="K308" s="13"/>
      <c r="L308" s="13"/>
    </row>
    <row r="309" spans="3:12" ht="12.75" customHeight="1">
      <c r="C309" s="13"/>
      <c r="D309" s="13"/>
      <c r="E309" s="13"/>
      <c r="F309" s="13"/>
      <c r="G309" s="13"/>
      <c r="H309" s="13"/>
      <c r="I309" s="13"/>
      <c r="J309" s="13"/>
      <c r="K309" s="13"/>
      <c r="L309" s="13"/>
    </row>
    <row r="310" spans="3:12" ht="12.75" customHeight="1">
      <c r="C310" s="13"/>
      <c r="D310" s="13"/>
      <c r="E310" s="13"/>
      <c r="F310" s="13"/>
      <c r="G310" s="13"/>
      <c r="H310" s="13"/>
      <c r="I310" s="13"/>
      <c r="J310" s="13"/>
      <c r="K310" s="13"/>
      <c r="L310" s="13"/>
    </row>
    <row r="311" spans="3:12" ht="12.75" customHeight="1">
      <c r="C311" s="13"/>
      <c r="D311" s="13"/>
      <c r="E311" s="13"/>
      <c r="F311" s="13"/>
      <c r="G311" s="13"/>
      <c r="H311" s="13"/>
      <c r="I311" s="13"/>
      <c r="J311" s="13"/>
      <c r="K311" s="13"/>
      <c r="L311" s="13"/>
    </row>
    <row r="312" spans="3:12" ht="12.75" customHeight="1">
      <c r="C312" s="13"/>
      <c r="D312" s="13"/>
      <c r="E312" s="13"/>
      <c r="F312" s="13"/>
      <c r="G312" s="13"/>
      <c r="H312" s="13"/>
      <c r="I312" s="13"/>
      <c r="J312" s="13"/>
      <c r="K312" s="13"/>
      <c r="L312" s="13"/>
    </row>
    <row r="313" spans="3:12" ht="12.75" customHeight="1">
      <c r="C313" s="13"/>
      <c r="D313" s="13"/>
      <c r="E313" s="13"/>
      <c r="F313" s="13"/>
      <c r="G313" s="13"/>
      <c r="H313" s="13"/>
      <c r="I313" s="13"/>
      <c r="J313" s="13"/>
      <c r="K313" s="13"/>
      <c r="L313" s="13"/>
    </row>
    <row r="314" spans="3:12" ht="12.75" customHeight="1">
      <c r="C314" s="13"/>
      <c r="D314" s="13"/>
      <c r="E314" s="13"/>
      <c r="F314" s="13"/>
      <c r="G314" s="13"/>
      <c r="H314" s="13"/>
      <c r="I314" s="13"/>
      <c r="J314" s="13"/>
      <c r="K314" s="13"/>
      <c r="L314" s="13"/>
    </row>
    <row r="315" spans="3:12" ht="12.75" customHeight="1">
      <c r="C315" s="13"/>
      <c r="D315" s="13"/>
      <c r="E315" s="13"/>
      <c r="F315" s="13"/>
      <c r="G315" s="13"/>
      <c r="H315" s="13"/>
      <c r="I315" s="13"/>
      <c r="J315" s="13"/>
      <c r="K315" s="13"/>
      <c r="L315" s="13"/>
    </row>
    <row r="316" spans="3:12" ht="12.75" customHeight="1">
      <c r="C316" s="13"/>
      <c r="D316" s="13"/>
      <c r="E316" s="13"/>
      <c r="F316" s="13"/>
      <c r="G316" s="13"/>
      <c r="H316" s="13"/>
      <c r="I316" s="13"/>
      <c r="J316" s="13"/>
      <c r="K316" s="13"/>
      <c r="L316" s="13"/>
    </row>
    <row r="317" spans="3:12" ht="12.75" customHeight="1">
      <c r="C317" s="13"/>
      <c r="D317" s="13"/>
      <c r="E317" s="13"/>
      <c r="F317" s="13"/>
      <c r="G317" s="13"/>
      <c r="H317" s="13"/>
      <c r="I317" s="13"/>
      <c r="J317" s="13"/>
      <c r="K317" s="13"/>
      <c r="L317" s="13"/>
    </row>
    <row r="318" spans="3:12" ht="12.75" customHeight="1">
      <c r="C318" s="13"/>
      <c r="D318" s="13"/>
      <c r="E318" s="13"/>
      <c r="F318" s="13"/>
      <c r="G318" s="13"/>
      <c r="H318" s="13"/>
      <c r="I318" s="13"/>
      <c r="J318" s="13"/>
      <c r="K318" s="13"/>
      <c r="L318" s="13"/>
    </row>
    <row r="319" spans="3:12" ht="12.75" customHeight="1">
      <c r="C319" s="13"/>
      <c r="D319" s="13"/>
      <c r="E319" s="13"/>
      <c r="F319" s="13"/>
      <c r="G319" s="13"/>
      <c r="H319" s="13"/>
      <c r="I319" s="13"/>
      <c r="J319" s="13"/>
      <c r="K319" s="13"/>
      <c r="L319" s="13"/>
    </row>
    <row r="320" spans="3:12" ht="12.75" customHeight="1">
      <c r="C320" s="13"/>
      <c r="D320" s="13"/>
      <c r="E320" s="13"/>
      <c r="F320" s="13"/>
      <c r="G320" s="13"/>
      <c r="H320" s="13"/>
      <c r="I320" s="13"/>
      <c r="J320" s="13"/>
      <c r="K320" s="13"/>
      <c r="L320" s="13"/>
    </row>
    <row r="321" spans="3:12" ht="12.75" customHeight="1">
      <c r="C321" s="13"/>
      <c r="D321" s="13"/>
      <c r="E321" s="13"/>
      <c r="F321" s="13"/>
      <c r="G321" s="13"/>
      <c r="H321" s="13"/>
      <c r="I321" s="13"/>
      <c r="J321" s="13"/>
      <c r="K321" s="13"/>
      <c r="L321" s="13"/>
    </row>
    <row r="322" spans="3:12" ht="12.75" customHeight="1">
      <c r="C322" s="13"/>
      <c r="D322" s="13"/>
      <c r="E322" s="13"/>
      <c r="F322" s="13"/>
      <c r="G322" s="13"/>
      <c r="H322" s="13"/>
      <c r="I322" s="13"/>
      <c r="J322" s="13"/>
      <c r="K322" s="13"/>
      <c r="L322" s="13"/>
    </row>
    <row r="323" spans="3:12" ht="12.75" customHeight="1">
      <c r="C323" s="13"/>
      <c r="D323" s="13"/>
      <c r="E323" s="13"/>
      <c r="F323" s="13"/>
      <c r="G323" s="13"/>
      <c r="H323" s="13"/>
      <c r="I323" s="13"/>
      <c r="J323" s="13"/>
      <c r="K323" s="13"/>
      <c r="L323" s="13"/>
    </row>
    <row r="324" spans="3:12" ht="12.75" customHeight="1">
      <c r="C324" s="13"/>
      <c r="D324" s="13"/>
      <c r="E324" s="13"/>
      <c r="F324" s="13"/>
      <c r="G324" s="13"/>
      <c r="H324" s="13"/>
      <c r="I324" s="13"/>
      <c r="J324" s="13"/>
      <c r="K324" s="13"/>
      <c r="L324" s="13"/>
    </row>
    <row r="325" spans="3:12" ht="12.75" customHeight="1">
      <c r="C325" s="13"/>
      <c r="D325" s="13"/>
      <c r="E325" s="13"/>
      <c r="F325" s="13"/>
      <c r="G325" s="13"/>
      <c r="H325" s="13"/>
      <c r="I325" s="13"/>
      <c r="J325" s="13"/>
      <c r="K325" s="13"/>
      <c r="L325" s="13"/>
    </row>
    <row r="326" spans="3:12" ht="12.75" customHeight="1">
      <c r="C326" s="13"/>
      <c r="D326" s="13"/>
      <c r="E326" s="13"/>
      <c r="F326" s="13"/>
      <c r="G326" s="13"/>
      <c r="H326" s="13"/>
      <c r="I326" s="13"/>
      <c r="J326" s="13"/>
      <c r="K326" s="13"/>
      <c r="L326" s="13"/>
    </row>
    <row r="327" spans="3:12" ht="12.75" customHeight="1">
      <c r="C327" s="13"/>
      <c r="D327" s="13"/>
      <c r="E327" s="13"/>
      <c r="F327" s="13"/>
      <c r="G327" s="13"/>
      <c r="H327" s="13"/>
      <c r="I327" s="13"/>
      <c r="J327" s="13"/>
      <c r="K327" s="13"/>
      <c r="L327" s="13"/>
    </row>
    <row r="328" spans="3:12" ht="12.75" customHeight="1">
      <c r="C328" s="13"/>
      <c r="D328" s="13"/>
      <c r="E328" s="13"/>
      <c r="F328" s="13"/>
      <c r="G328" s="13"/>
      <c r="H328" s="13"/>
      <c r="I328" s="13"/>
      <c r="J328" s="13"/>
      <c r="K328" s="13"/>
      <c r="L328" s="13"/>
    </row>
    <row r="329" spans="3:12" ht="12.75" customHeight="1">
      <c r="C329" s="13"/>
      <c r="D329" s="13"/>
      <c r="E329" s="13"/>
      <c r="F329" s="13"/>
      <c r="G329" s="13"/>
      <c r="H329" s="13"/>
      <c r="I329" s="13"/>
      <c r="J329" s="13"/>
      <c r="K329" s="13"/>
      <c r="L329" s="13"/>
    </row>
    <row r="330" spans="3:12" ht="12.75" customHeight="1">
      <c r="C330" s="13"/>
      <c r="D330" s="13"/>
      <c r="E330" s="13"/>
      <c r="F330" s="13"/>
      <c r="G330" s="13"/>
      <c r="H330" s="13"/>
      <c r="I330" s="13"/>
      <c r="J330" s="13"/>
      <c r="K330" s="13"/>
      <c r="L330" s="13"/>
    </row>
    <row r="331" spans="3:12" ht="12.75" customHeight="1">
      <c r="C331" s="13"/>
      <c r="D331" s="13"/>
      <c r="E331" s="13"/>
      <c r="F331" s="13"/>
      <c r="G331" s="13"/>
      <c r="H331" s="13"/>
      <c r="I331" s="13"/>
      <c r="J331" s="13"/>
      <c r="K331" s="13"/>
      <c r="L331" s="13"/>
    </row>
    <row r="332" spans="3:12" ht="12.75" customHeight="1">
      <c r="C332" s="13"/>
      <c r="D332" s="13"/>
      <c r="E332" s="13"/>
      <c r="F332" s="13"/>
      <c r="G332" s="13"/>
      <c r="H332" s="13"/>
      <c r="I332" s="13"/>
      <c r="J332" s="13"/>
      <c r="K332" s="13"/>
      <c r="L332" s="13"/>
    </row>
    <row r="333" spans="3:12" ht="12.75" customHeight="1">
      <c r="C333" s="13"/>
      <c r="D333" s="13"/>
      <c r="E333" s="13"/>
      <c r="F333" s="13"/>
      <c r="G333" s="13"/>
      <c r="H333" s="13"/>
      <c r="I333" s="13"/>
      <c r="J333" s="13"/>
      <c r="K333" s="13"/>
      <c r="L333" s="13"/>
    </row>
    <row r="334" spans="3:12" ht="12.75" customHeight="1">
      <c r="C334" s="13"/>
      <c r="D334" s="13"/>
      <c r="E334" s="13"/>
      <c r="F334" s="13"/>
      <c r="G334" s="13"/>
      <c r="H334" s="13"/>
      <c r="I334" s="13"/>
      <c r="J334" s="13"/>
      <c r="K334" s="13"/>
      <c r="L334" s="13"/>
    </row>
    <row r="335" spans="3:12" ht="12.75" customHeight="1">
      <c r="C335" s="13"/>
      <c r="D335" s="13"/>
      <c r="E335" s="13"/>
      <c r="F335" s="13"/>
      <c r="G335" s="13"/>
      <c r="H335" s="13"/>
      <c r="I335" s="13"/>
      <c r="J335" s="13"/>
      <c r="K335" s="13"/>
      <c r="L335" s="13"/>
    </row>
    <row r="336" spans="3:12" ht="12.75" customHeight="1">
      <c r="C336" s="13"/>
      <c r="D336" s="13"/>
      <c r="E336" s="13"/>
      <c r="F336" s="13"/>
      <c r="G336" s="13"/>
      <c r="H336" s="13"/>
      <c r="I336" s="13"/>
      <c r="J336" s="13"/>
      <c r="K336" s="13"/>
      <c r="L336" s="13"/>
    </row>
    <row r="337" spans="3:12" ht="12.75" customHeight="1">
      <c r="C337" s="13"/>
      <c r="D337" s="13"/>
      <c r="E337" s="13"/>
      <c r="F337" s="13"/>
      <c r="G337" s="13"/>
      <c r="H337" s="13"/>
      <c r="I337" s="13"/>
      <c r="J337" s="13"/>
      <c r="K337" s="13"/>
      <c r="L337" s="13"/>
    </row>
    <row r="338" spans="3:12" ht="12.75" customHeight="1">
      <c r="C338" s="13"/>
      <c r="D338" s="13"/>
      <c r="E338" s="13"/>
      <c r="F338" s="13"/>
      <c r="G338" s="13"/>
      <c r="H338" s="13"/>
      <c r="I338" s="13"/>
      <c r="J338" s="13"/>
      <c r="K338" s="13"/>
      <c r="L338" s="13"/>
    </row>
    <row r="339" spans="3:12" ht="12.75" customHeight="1">
      <c r="C339" s="13"/>
      <c r="D339" s="13"/>
      <c r="E339" s="13"/>
      <c r="F339" s="13"/>
      <c r="G339" s="13"/>
      <c r="H339" s="13"/>
      <c r="I339" s="13"/>
      <c r="J339" s="13"/>
      <c r="K339" s="13"/>
      <c r="L339" s="13"/>
    </row>
    <row r="340" spans="3:12" ht="12.75" customHeight="1">
      <c r="C340" s="13"/>
      <c r="D340" s="13"/>
      <c r="E340" s="13"/>
      <c r="F340" s="13"/>
      <c r="G340" s="13"/>
      <c r="H340" s="13"/>
      <c r="I340" s="13"/>
      <c r="J340" s="13"/>
      <c r="K340" s="13"/>
      <c r="L340" s="13"/>
    </row>
    <row r="341" spans="3:12" ht="12.75" customHeight="1">
      <c r="C341" s="13"/>
      <c r="D341" s="13"/>
      <c r="E341" s="13"/>
      <c r="F341" s="13"/>
      <c r="G341" s="13"/>
      <c r="H341" s="13"/>
      <c r="I341" s="13"/>
      <c r="J341" s="13"/>
      <c r="K341" s="13"/>
      <c r="L341" s="13"/>
    </row>
    <row r="342" spans="3:12" ht="12.75" customHeight="1">
      <c r="C342" s="13"/>
      <c r="D342" s="13"/>
      <c r="E342" s="13"/>
      <c r="F342" s="13"/>
      <c r="G342" s="13"/>
      <c r="H342" s="13"/>
      <c r="I342" s="13"/>
      <c r="J342" s="13"/>
      <c r="K342" s="13"/>
      <c r="L342" s="13"/>
    </row>
    <row r="343" spans="3:12" ht="12.75" customHeight="1">
      <c r="C343" s="13"/>
      <c r="D343" s="13"/>
      <c r="E343" s="13"/>
      <c r="F343" s="13"/>
      <c r="G343" s="13"/>
      <c r="H343" s="13"/>
      <c r="I343" s="13"/>
      <c r="J343" s="13"/>
      <c r="K343" s="13"/>
      <c r="L343" s="13"/>
    </row>
    <row r="344" spans="3:12" ht="12.75" customHeight="1">
      <c r="C344" s="13"/>
      <c r="D344" s="13"/>
      <c r="E344" s="13"/>
      <c r="F344" s="13"/>
      <c r="G344" s="13"/>
      <c r="H344" s="13"/>
      <c r="I344" s="13"/>
      <c r="J344" s="13"/>
      <c r="K344" s="13"/>
      <c r="L344" s="13"/>
    </row>
    <row r="345" spans="3:12" ht="12.75" customHeight="1">
      <c r="C345" s="13"/>
      <c r="D345" s="13"/>
      <c r="E345" s="13"/>
      <c r="F345" s="13"/>
      <c r="G345" s="13"/>
      <c r="H345" s="13"/>
      <c r="I345" s="13"/>
      <c r="J345" s="13"/>
      <c r="K345" s="13"/>
      <c r="L345" s="13"/>
    </row>
    <row r="346" spans="3:12" ht="12.75" customHeight="1">
      <c r="C346" s="13"/>
      <c r="D346" s="13"/>
      <c r="E346" s="13"/>
      <c r="F346" s="13"/>
      <c r="G346" s="13"/>
      <c r="H346" s="13"/>
      <c r="I346" s="13"/>
      <c r="J346" s="13"/>
      <c r="K346" s="13"/>
      <c r="L346" s="13"/>
    </row>
    <row r="347" spans="3:12" ht="12.75" customHeight="1">
      <c r="C347" s="13"/>
      <c r="D347" s="13"/>
      <c r="E347" s="13"/>
      <c r="F347" s="13"/>
      <c r="G347" s="13"/>
      <c r="H347" s="13"/>
      <c r="I347" s="13"/>
      <c r="J347" s="13"/>
      <c r="K347" s="13"/>
      <c r="L347" s="13"/>
    </row>
    <row r="348" spans="3:12" ht="12.75" customHeight="1">
      <c r="C348" s="13"/>
      <c r="D348" s="13"/>
      <c r="E348" s="13"/>
      <c r="F348" s="13"/>
      <c r="G348" s="13"/>
      <c r="H348" s="13"/>
      <c r="I348" s="13"/>
      <c r="J348" s="13"/>
      <c r="K348" s="13"/>
      <c r="L348" s="13"/>
    </row>
    <row r="349" spans="3:12" ht="12.75" customHeight="1">
      <c r="C349" s="13"/>
      <c r="D349" s="13"/>
      <c r="E349" s="13"/>
      <c r="F349" s="13"/>
      <c r="G349" s="13"/>
      <c r="H349" s="13"/>
      <c r="I349" s="13"/>
      <c r="J349" s="13"/>
      <c r="K349" s="13"/>
      <c r="L349" s="13"/>
    </row>
    <row r="350" spans="3:12" ht="12.75" customHeight="1">
      <c r="C350" s="13"/>
      <c r="D350" s="13"/>
      <c r="E350" s="13"/>
      <c r="F350" s="13"/>
      <c r="G350" s="13"/>
      <c r="H350" s="13"/>
      <c r="I350" s="13"/>
      <c r="J350" s="13"/>
      <c r="K350" s="13"/>
      <c r="L350" s="13"/>
    </row>
    <row r="351" spans="3:12" ht="12.75" customHeight="1">
      <c r="C351" s="13"/>
      <c r="D351" s="13"/>
      <c r="E351" s="13"/>
      <c r="F351" s="13"/>
      <c r="G351" s="13"/>
      <c r="H351" s="13"/>
      <c r="I351" s="13"/>
      <c r="J351" s="13"/>
      <c r="K351" s="13"/>
      <c r="L351" s="13"/>
    </row>
    <row r="352" spans="3:12" ht="12.75" customHeight="1">
      <c r="C352" s="13"/>
      <c r="D352" s="13"/>
      <c r="E352" s="13"/>
      <c r="F352" s="13"/>
      <c r="G352" s="13"/>
      <c r="H352" s="13"/>
      <c r="I352" s="13"/>
      <c r="J352" s="13"/>
      <c r="K352" s="13"/>
      <c r="L352" s="13"/>
    </row>
    <row r="353" spans="3:12" ht="12.75" customHeight="1">
      <c r="C353" s="13"/>
      <c r="D353" s="13"/>
      <c r="E353" s="13"/>
      <c r="F353" s="13"/>
      <c r="G353" s="13"/>
      <c r="H353" s="13"/>
      <c r="I353" s="13"/>
      <c r="J353" s="13"/>
      <c r="K353" s="13"/>
      <c r="L353" s="13"/>
    </row>
    <row r="354" spans="3:12" ht="12.75" customHeight="1">
      <c r="C354" s="13"/>
      <c r="D354" s="13"/>
      <c r="E354" s="13"/>
      <c r="F354" s="13"/>
      <c r="G354" s="13"/>
      <c r="H354" s="13"/>
      <c r="I354" s="13"/>
      <c r="J354" s="13"/>
      <c r="K354" s="13"/>
      <c r="L354" s="13"/>
    </row>
    <row r="355" spans="3:12" ht="12.75" customHeight="1">
      <c r="C355" s="13"/>
      <c r="D355" s="13"/>
      <c r="E355" s="13"/>
      <c r="F355" s="13"/>
      <c r="G355" s="13"/>
      <c r="H355" s="13"/>
      <c r="I355" s="13"/>
      <c r="J355" s="13"/>
      <c r="K355" s="13"/>
      <c r="L355" s="13"/>
    </row>
    <row r="356" spans="3:12" ht="12.75" customHeight="1">
      <c r="C356" s="13"/>
      <c r="D356" s="13"/>
      <c r="E356" s="13"/>
      <c r="F356" s="13"/>
      <c r="G356" s="13"/>
      <c r="H356" s="13"/>
      <c r="I356" s="13"/>
      <c r="J356" s="13"/>
      <c r="K356" s="13"/>
      <c r="L356" s="13"/>
    </row>
    <row r="357" spans="3:12" ht="12.75" customHeight="1">
      <c r="C357" s="13"/>
      <c r="D357" s="13"/>
      <c r="E357" s="13"/>
      <c r="F357" s="13"/>
      <c r="G357" s="13"/>
      <c r="H357" s="13"/>
      <c r="I357" s="13"/>
      <c r="J357" s="13"/>
      <c r="K357" s="13"/>
      <c r="L357" s="13"/>
    </row>
    <row r="358" spans="3:12" ht="12.75" customHeight="1">
      <c r="C358" s="13"/>
      <c r="D358" s="13"/>
      <c r="E358" s="13"/>
      <c r="F358" s="13"/>
      <c r="G358" s="13"/>
      <c r="H358" s="13"/>
      <c r="I358" s="13"/>
      <c r="J358" s="13"/>
      <c r="K358" s="13"/>
      <c r="L358" s="13"/>
    </row>
    <row r="359" spans="3:12" ht="12.75" customHeight="1">
      <c r="C359" s="13"/>
      <c r="D359" s="13"/>
      <c r="E359" s="13"/>
      <c r="F359" s="13"/>
      <c r="G359" s="13"/>
      <c r="H359" s="13"/>
      <c r="I359" s="13"/>
      <c r="J359" s="13"/>
      <c r="K359" s="13"/>
      <c r="L359" s="13"/>
    </row>
    <row r="360" spans="3:12" ht="12.75" customHeight="1">
      <c r="C360" s="13"/>
      <c r="D360" s="13"/>
      <c r="E360" s="13"/>
      <c r="F360" s="13"/>
      <c r="G360" s="13"/>
      <c r="H360" s="13"/>
      <c r="I360" s="13"/>
      <c r="J360" s="13"/>
      <c r="K360" s="13"/>
      <c r="L360" s="13"/>
    </row>
    <row r="361" spans="3:12" ht="12.75" customHeight="1">
      <c r="C361" s="13"/>
      <c r="D361" s="13"/>
      <c r="E361" s="13"/>
      <c r="F361" s="13"/>
      <c r="G361" s="13"/>
      <c r="H361" s="13"/>
      <c r="I361" s="13"/>
      <c r="J361" s="13"/>
      <c r="K361" s="13"/>
      <c r="L361" s="13"/>
    </row>
    <row r="362" spans="3:12" ht="12.75" customHeight="1">
      <c r="C362" s="13"/>
      <c r="D362" s="13"/>
      <c r="E362" s="13"/>
      <c r="F362" s="13"/>
      <c r="G362" s="13"/>
      <c r="H362" s="13"/>
      <c r="I362" s="13"/>
      <c r="J362" s="13"/>
      <c r="K362" s="13"/>
      <c r="L362" s="13"/>
    </row>
    <row r="363" spans="3:12" ht="12.75" customHeight="1">
      <c r="C363" s="13"/>
      <c r="D363" s="13"/>
      <c r="E363" s="13"/>
      <c r="F363" s="13"/>
      <c r="G363" s="13"/>
      <c r="H363" s="13"/>
      <c r="I363" s="13"/>
      <c r="J363" s="13"/>
      <c r="K363" s="13"/>
      <c r="L363" s="13"/>
    </row>
    <row r="364" spans="3:12" ht="12.75" customHeight="1">
      <c r="C364" s="13"/>
      <c r="D364" s="13"/>
      <c r="E364" s="13"/>
      <c r="F364" s="13"/>
      <c r="G364" s="13"/>
      <c r="H364" s="13"/>
      <c r="I364" s="13"/>
      <c r="J364" s="13"/>
      <c r="K364" s="13"/>
      <c r="L364" s="13"/>
    </row>
    <row r="365" spans="3:12" ht="12.75" customHeight="1">
      <c r="C365" s="13"/>
      <c r="D365" s="13"/>
      <c r="E365" s="13"/>
      <c r="F365" s="13"/>
      <c r="G365" s="13"/>
      <c r="H365" s="13"/>
      <c r="I365" s="13"/>
      <c r="J365" s="13"/>
      <c r="K365" s="13"/>
      <c r="L365" s="13"/>
    </row>
    <row r="366" spans="3:12" ht="12.75" customHeight="1">
      <c r="C366" s="13"/>
      <c r="D366" s="13"/>
      <c r="E366" s="13"/>
      <c r="F366" s="13"/>
      <c r="G366" s="13"/>
      <c r="H366" s="13"/>
      <c r="I366" s="13"/>
      <c r="J366" s="13"/>
      <c r="K366" s="13"/>
      <c r="L366" s="13"/>
    </row>
    <row r="367" spans="3:12" ht="12.75" customHeight="1">
      <c r="C367" s="13"/>
      <c r="D367" s="13"/>
      <c r="E367" s="13"/>
      <c r="F367" s="13"/>
      <c r="G367" s="13"/>
      <c r="H367" s="13"/>
      <c r="I367" s="13"/>
      <c r="J367" s="13"/>
      <c r="K367" s="13"/>
      <c r="L367" s="13"/>
    </row>
    <row r="368" spans="3:12" ht="12.75" customHeight="1">
      <c r="C368" s="13"/>
      <c r="D368" s="13"/>
      <c r="E368" s="13"/>
      <c r="F368" s="13"/>
      <c r="G368" s="13"/>
      <c r="H368" s="13"/>
      <c r="I368" s="13"/>
      <c r="J368" s="13"/>
      <c r="K368" s="13"/>
      <c r="L368" s="13"/>
    </row>
    <row r="369" spans="3:12" ht="12.75" customHeight="1">
      <c r="C369" s="13"/>
      <c r="D369" s="13"/>
      <c r="E369" s="13"/>
      <c r="F369" s="13"/>
      <c r="G369" s="13"/>
      <c r="H369" s="13"/>
      <c r="I369" s="13"/>
      <c r="J369" s="13"/>
      <c r="K369" s="13"/>
      <c r="L369" s="13"/>
    </row>
    <row r="370" spans="3:12" ht="12.75" customHeight="1">
      <c r="C370" s="13"/>
      <c r="D370" s="13"/>
      <c r="E370" s="13"/>
      <c r="F370" s="13"/>
      <c r="G370" s="13"/>
      <c r="H370" s="13"/>
      <c r="I370" s="13"/>
      <c r="J370" s="13"/>
      <c r="K370" s="13"/>
      <c r="L370" s="13"/>
    </row>
    <row r="371" spans="3:12" ht="12.75" customHeight="1">
      <c r="C371" s="13"/>
      <c r="D371" s="13"/>
      <c r="E371" s="13"/>
      <c r="F371" s="13"/>
      <c r="G371" s="13"/>
      <c r="H371" s="13"/>
      <c r="I371" s="13"/>
      <c r="J371" s="13"/>
      <c r="K371" s="13"/>
      <c r="L371" s="13"/>
    </row>
    <row r="372" spans="3:12" ht="12.75" customHeight="1">
      <c r="C372" s="13"/>
      <c r="D372" s="13"/>
      <c r="E372" s="13"/>
      <c r="F372" s="13"/>
      <c r="G372" s="13"/>
      <c r="H372" s="13"/>
      <c r="I372" s="13"/>
      <c r="J372" s="13"/>
      <c r="K372" s="13"/>
      <c r="L372" s="13"/>
    </row>
    <row r="373" spans="3:12" ht="12.75" customHeight="1">
      <c r="C373" s="13"/>
      <c r="D373" s="13"/>
      <c r="E373" s="13"/>
      <c r="F373" s="13"/>
      <c r="G373" s="13"/>
      <c r="H373" s="13"/>
      <c r="I373" s="13"/>
      <c r="J373" s="13"/>
      <c r="K373" s="13"/>
      <c r="L373" s="13"/>
    </row>
    <row r="374" spans="3:12" ht="12.75" customHeight="1">
      <c r="C374" s="13"/>
      <c r="D374" s="13"/>
      <c r="E374" s="13"/>
      <c r="F374" s="13"/>
      <c r="G374" s="13"/>
      <c r="H374" s="13"/>
      <c r="I374" s="13"/>
      <c r="J374" s="13"/>
      <c r="K374" s="13"/>
      <c r="L374" s="13"/>
    </row>
    <row r="375" spans="3:12" ht="12.75" customHeight="1">
      <c r="C375" s="13"/>
      <c r="D375" s="13"/>
      <c r="E375" s="13"/>
      <c r="F375" s="13"/>
      <c r="G375" s="13"/>
      <c r="H375" s="13"/>
      <c r="I375" s="13"/>
      <c r="J375" s="13"/>
      <c r="K375" s="13"/>
      <c r="L375" s="13"/>
    </row>
    <row r="376" spans="3:12" ht="12.75" customHeight="1">
      <c r="C376" s="13"/>
      <c r="D376" s="13"/>
      <c r="E376" s="13"/>
      <c r="F376" s="13"/>
      <c r="G376" s="13"/>
      <c r="H376" s="13"/>
      <c r="I376" s="13"/>
      <c r="J376" s="13"/>
      <c r="K376" s="13"/>
      <c r="L376" s="13"/>
    </row>
    <row r="377" spans="3:12" ht="12.75" customHeight="1">
      <c r="C377" s="13"/>
      <c r="D377" s="13"/>
      <c r="E377" s="13"/>
      <c r="F377" s="13"/>
      <c r="G377" s="13"/>
      <c r="H377" s="13"/>
      <c r="I377" s="13"/>
      <c r="J377" s="13"/>
      <c r="K377" s="13"/>
      <c r="L377" s="13"/>
    </row>
    <row r="378" spans="3:12" ht="12.75" customHeight="1">
      <c r="C378" s="13"/>
      <c r="D378" s="13"/>
      <c r="E378" s="13"/>
      <c r="F378" s="13"/>
      <c r="G378" s="13"/>
      <c r="H378" s="13"/>
      <c r="I378" s="13"/>
      <c r="J378" s="13"/>
      <c r="K378" s="13"/>
      <c r="L378" s="13"/>
    </row>
    <row r="379" spans="3:12" ht="12.75" customHeight="1">
      <c r="C379" s="13"/>
      <c r="D379" s="13"/>
      <c r="E379" s="13"/>
      <c r="F379" s="13"/>
      <c r="G379" s="13"/>
      <c r="H379" s="13"/>
      <c r="I379" s="13"/>
      <c r="J379" s="13"/>
      <c r="K379" s="13"/>
      <c r="L379" s="13"/>
    </row>
    <row r="380" spans="3:12" ht="12.75" customHeight="1">
      <c r="C380" s="13"/>
      <c r="D380" s="13"/>
      <c r="E380" s="13"/>
      <c r="F380" s="13"/>
      <c r="G380" s="13"/>
      <c r="H380" s="13"/>
      <c r="I380" s="13"/>
      <c r="J380" s="13"/>
      <c r="K380" s="13"/>
      <c r="L380" s="13"/>
    </row>
    <row r="381" spans="3:12" ht="12.75" customHeight="1">
      <c r="C381" s="13"/>
      <c r="D381" s="13"/>
      <c r="E381" s="13"/>
      <c r="F381" s="13"/>
      <c r="G381" s="13"/>
      <c r="H381" s="13"/>
      <c r="I381" s="13"/>
      <c r="J381" s="13"/>
      <c r="K381" s="13"/>
      <c r="L381" s="13"/>
    </row>
    <row r="382" spans="3:12" ht="12.75" customHeight="1">
      <c r="C382" s="13"/>
      <c r="D382" s="13"/>
      <c r="E382" s="13"/>
      <c r="F382" s="13"/>
      <c r="G382" s="13"/>
      <c r="H382" s="13"/>
      <c r="I382" s="13"/>
      <c r="J382" s="13"/>
      <c r="K382" s="13"/>
      <c r="L382" s="13"/>
    </row>
    <row r="383" spans="3:12" ht="12.75" customHeight="1">
      <c r="C383" s="13"/>
      <c r="D383" s="13"/>
      <c r="E383" s="13"/>
      <c r="F383" s="13"/>
      <c r="G383" s="13"/>
      <c r="H383" s="13"/>
      <c r="I383" s="13"/>
      <c r="J383" s="13"/>
      <c r="K383" s="13"/>
      <c r="L383" s="13"/>
    </row>
    <row r="384" spans="3:12" ht="12.75" customHeight="1">
      <c r="C384" s="13"/>
      <c r="D384" s="13"/>
      <c r="E384" s="13"/>
      <c r="F384" s="13"/>
      <c r="G384" s="13"/>
      <c r="H384" s="13"/>
      <c r="I384" s="13"/>
      <c r="J384" s="13"/>
      <c r="K384" s="13"/>
      <c r="L384" s="13"/>
    </row>
    <row r="385" spans="3:12" ht="12.75" customHeight="1">
      <c r="C385" s="13"/>
      <c r="D385" s="13"/>
      <c r="E385" s="13"/>
      <c r="F385" s="13"/>
      <c r="G385" s="13"/>
      <c r="H385" s="13"/>
      <c r="I385" s="13"/>
      <c r="J385" s="13"/>
      <c r="K385" s="13"/>
      <c r="L385" s="13"/>
    </row>
    <row r="386" spans="3:12" ht="12.75" customHeight="1">
      <c r="C386" s="13"/>
      <c r="D386" s="13"/>
      <c r="E386" s="13"/>
      <c r="F386" s="13"/>
      <c r="G386" s="13"/>
      <c r="H386" s="13"/>
      <c r="I386" s="13"/>
      <c r="J386" s="13"/>
      <c r="K386" s="13"/>
      <c r="L386" s="13"/>
    </row>
    <row r="387" spans="3:12" ht="12.75" customHeight="1">
      <c r="C387" s="13"/>
      <c r="D387" s="13"/>
      <c r="E387" s="13"/>
      <c r="F387" s="13"/>
      <c r="G387" s="13"/>
      <c r="H387" s="13"/>
      <c r="I387" s="13"/>
      <c r="J387" s="13"/>
      <c r="K387" s="13"/>
      <c r="L387" s="13"/>
    </row>
    <row r="388" spans="3:12" ht="12.75" customHeight="1">
      <c r="C388" s="13"/>
      <c r="D388" s="13"/>
      <c r="E388" s="13"/>
      <c r="F388" s="13"/>
      <c r="G388" s="13"/>
      <c r="H388" s="13"/>
      <c r="I388" s="13"/>
      <c r="J388" s="13"/>
      <c r="K388" s="13"/>
      <c r="L388" s="13"/>
    </row>
    <row r="389" spans="3:12" ht="12.75" customHeight="1">
      <c r="C389" s="13"/>
      <c r="D389" s="13"/>
      <c r="E389" s="13"/>
      <c r="F389" s="13"/>
      <c r="G389" s="13"/>
      <c r="H389" s="13"/>
      <c r="I389" s="13"/>
      <c r="J389" s="13"/>
      <c r="K389" s="13"/>
      <c r="L389" s="13"/>
    </row>
    <row r="390" spans="3:12" ht="12.75" customHeight="1">
      <c r="C390" s="13"/>
      <c r="D390" s="13"/>
      <c r="E390" s="13"/>
      <c r="F390" s="13"/>
      <c r="G390" s="13"/>
      <c r="H390" s="13"/>
      <c r="I390" s="13"/>
      <c r="J390" s="13"/>
      <c r="K390" s="13"/>
      <c r="L390" s="13"/>
    </row>
    <row r="391" spans="3:12" ht="12.75" customHeight="1">
      <c r="C391" s="13"/>
      <c r="D391" s="13"/>
      <c r="E391" s="13"/>
      <c r="F391" s="13"/>
      <c r="G391" s="13"/>
      <c r="H391" s="13"/>
      <c r="I391" s="13"/>
      <c r="J391" s="13"/>
      <c r="K391" s="13"/>
      <c r="L391" s="13"/>
    </row>
    <row r="392" spans="3:12" ht="12.75" customHeight="1">
      <c r="C392" s="13"/>
      <c r="D392" s="13"/>
      <c r="E392" s="13"/>
      <c r="F392" s="13"/>
      <c r="G392" s="13"/>
      <c r="H392" s="13"/>
      <c r="I392" s="13"/>
      <c r="J392" s="13"/>
      <c r="K392" s="13"/>
      <c r="L392" s="13"/>
    </row>
    <row r="393" spans="3:12" ht="12.75" customHeight="1">
      <c r="C393" s="13"/>
      <c r="D393" s="13"/>
      <c r="E393" s="13"/>
      <c r="F393" s="13"/>
      <c r="G393" s="13"/>
      <c r="H393" s="13"/>
      <c r="I393" s="13"/>
      <c r="J393" s="13"/>
      <c r="K393" s="13"/>
      <c r="L393" s="13"/>
    </row>
    <row r="394" spans="3:12" ht="12.75" customHeight="1">
      <c r="C394" s="13"/>
      <c r="D394" s="13"/>
      <c r="E394" s="13"/>
      <c r="F394" s="13"/>
      <c r="G394" s="13"/>
      <c r="H394" s="13"/>
      <c r="I394" s="13"/>
      <c r="J394" s="13"/>
      <c r="K394" s="13"/>
      <c r="L394" s="13"/>
    </row>
    <row r="395" spans="3:12" ht="12.75" customHeight="1">
      <c r="C395" s="13"/>
      <c r="D395" s="13"/>
      <c r="E395" s="13"/>
      <c r="F395" s="13"/>
      <c r="G395" s="13"/>
      <c r="H395" s="13"/>
      <c r="I395" s="13"/>
      <c r="J395" s="13"/>
      <c r="K395" s="13"/>
      <c r="L395" s="13"/>
    </row>
    <row r="396" spans="3:12" ht="12.75" customHeight="1">
      <c r="C396" s="13"/>
      <c r="D396" s="13"/>
      <c r="E396" s="13"/>
      <c r="F396" s="13"/>
      <c r="G396" s="13"/>
      <c r="H396" s="13"/>
      <c r="I396" s="13"/>
      <c r="J396" s="13"/>
      <c r="K396" s="13"/>
      <c r="L396" s="13"/>
    </row>
    <row r="397" spans="3:12" ht="12.75" customHeight="1">
      <c r="C397" s="13"/>
      <c r="D397" s="13"/>
      <c r="E397" s="13"/>
      <c r="F397" s="13"/>
      <c r="G397" s="13"/>
      <c r="H397" s="13"/>
      <c r="I397" s="13"/>
      <c r="J397" s="13"/>
      <c r="K397" s="13"/>
      <c r="L397" s="13"/>
    </row>
    <row r="398" spans="3:12" ht="12.75" customHeight="1">
      <c r="C398" s="13"/>
      <c r="D398" s="13"/>
      <c r="E398" s="13"/>
      <c r="F398" s="13"/>
      <c r="G398" s="13"/>
      <c r="H398" s="13"/>
      <c r="I398" s="13"/>
      <c r="J398" s="13"/>
      <c r="K398" s="13"/>
      <c r="L398" s="13"/>
    </row>
    <row r="399" spans="3:12" ht="12.75" customHeight="1">
      <c r="C399" s="13"/>
      <c r="D399" s="13"/>
      <c r="E399" s="13"/>
      <c r="F399" s="13"/>
      <c r="G399" s="13"/>
      <c r="H399" s="13"/>
      <c r="I399" s="13"/>
      <c r="J399" s="13"/>
      <c r="K399" s="13"/>
      <c r="L399" s="13"/>
    </row>
    <row r="400" spans="3:12" ht="12.75" customHeight="1">
      <c r="C400" s="13"/>
      <c r="D400" s="13"/>
      <c r="E400" s="13"/>
      <c r="F400" s="13"/>
      <c r="G400" s="13"/>
      <c r="H400" s="13"/>
      <c r="I400" s="13"/>
      <c r="J400" s="13"/>
      <c r="K400" s="13"/>
      <c r="L400" s="13"/>
    </row>
    <row r="401" spans="3:12" ht="12.75" customHeight="1">
      <c r="C401" s="13"/>
      <c r="D401" s="13"/>
      <c r="E401" s="13"/>
      <c r="F401" s="13"/>
      <c r="G401" s="13"/>
      <c r="H401" s="13"/>
      <c r="I401" s="13"/>
      <c r="J401" s="13"/>
      <c r="K401" s="13"/>
      <c r="L401" s="13"/>
    </row>
    <row r="402" spans="3:12" ht="12.75" customHeight="1">
      <c r="C402" s="13"/>
      <c r="D402" s="13"/>
      <c r="E402" s="13"/>
      <c r="F402" s="13"/>
      <c r="G402" s="13"/>
      <c r="H402" s="13"/>
      <c r="I402" s="13"/>
      <c r="J402" s="13"/>
      <c r="K402" s="13"/>
      <c r="L402" s="13"/>
    </row>
    <row r="403" spans="3:12" ht="12.75" customHeight="1">
      <c r="C403" s="13"/>
      <c r="D403" s="13"/>
      <c r="E403" s="13"/>
      <c r="F403" s="13"/>
      <c r="G403" s="13"/>
      <c r="H403" s="13"/>
      <c r="I403" s="13"/>
      <c r="J403" s="13"/>
      <c r="K403" s="13"/>
      <c r="L403" s="13"/>
    </row>
    <row r="404" spans="3:12" ht="12.75" customHeight="1">
      <c r="C404" s="13"/>
      <c r="D404" s="13"/>
      <c r="E404" s="13"/>
      <c r="F404" s="13"/>
      <c r="G404" s="13"/>
      <c r="H404" s="13"/>
      <c r="I404" s="13"/>
      <c r="J404" s="13"/>
      <c r="K404" s="13"/>
      <c r="L404" s="13"/>
    </row>
    <row r="405" spans="3:12" ht="12.75" customHeight="1">
      <c r="C405" s="13"/>
      <c r="D405" s="13"/>
      <c r="E405" s="13"/>
      <c r="F405" s="13"/>
      <c r="G405" s="13"/>
      <c r="H405" s="13"/>
      <c r="I405" s="13"/>
      <c r="J405" s="13"/>
      <c r="K405" s="13"/>
      <c r="L405" s="13"/>
    </row>
    <row r="406" spans="3:12" ht="12.75" customHeight="1">
      <c r="C406" s="13"/>
      <c r="D406" s="13"/>
      <c r="E406" s="13"/>
      <c r="F406" s="13"/>
      <c r="G406" s="13"/>
      <c r="H406" s="13"/>
      <c r="I406" s="13"/>
      <c r="J406" s="13"/>
      <c r="K406" s="13"/>
      <c r="L406" s="13"/>
    </row>
    <row r="407" spans="3:12" ht="12.75" customHeight="1">
      <c r="C407" s="13"/>
      <c r="D407" s="13"/>
      <c r="E407" s="13"/>
      <c r="F407" s="13"/>
      <c r="G407" s="13"/>
      <c r="H407" s="13"/>
      <c r="I407" s="13"/>
      <c r="J407" s="13"/>
      <c r="K407" s="13"/>
      <c r="L407" s="13"/>
    </row>
    <row r="408" spans="3:12" ht="12.75" customHeight="1">
      <c r="C408" s="13"/>
      <c r="D408" s="13"/>
      <c r="E408" s="13"/>
      <c r="F408" s="13"/>
      <c r="G408" s="13"/>
      <c r="H408" s="13"/>
      <c r="I408" s="13"/>
      <c r="J408" s="13"/>
      <c r="K408" s="13"/>
      <c r="L408" s="13"/>
    </row>
    <row r="409" spans="3:12" ht="12.75" customHeight="1">
      <c r="C409" s="13"/>
      <c r="D409" s="13"/>
      <c r="E409" s="13"/>
      <c r="F409" s="13"/>
      <c r="G409" s="13"/>
      <c r="H409" s="13"/>
      <c r="I409" s="13"/>
      <c r="J409" s="13"/>
      <c r="K409" s="13"/>
      <c r="L409" s="13"/>
    </row>
    <row r="410" spans="3:12" ht="12.75" customHeight="1">
      <c r="C410" s="13"/>
      <c r="D410" s="13"/>
      <c r="E410" s="13"/>
      <c r="F410" s="13"/>
      <c r="G410" s="13"/>
      <c r="H410" s="13"/>
      <c r="I410" s="13"/>
      <c r="J410" s="13"/>
      <c r="K410" s="13"/>
      <c r="L410" s="13"/>
    </row>
    <row r="411" spans="3:12" ht="12.75" customHeight="1">
      <c r="C411" s="13"/>
      <c r="D411" s="13"/>
      <c r="E411" s="13"/>
      <c r="F411" s="13"/>
      <c r="G411" s="13"/>
      <c r="H411" s="13"/>
      <c r="I411" s="13"/>
      <c r="J411" s="13"/>
      <c r="K411" s="13"/>
      <c r="L411" s="13"/>
    </row>
    <row r="412" spans="3:12" ht="12.75" customHeight="1">
      <c r="C412" s="13"/>
      <c r="D412" s="13"/>
      <c r="E412" s="13"/>
      <c r="F412" s="13"/>
      <c r="G412" s="13"/>
      <c r="H412" s="13"/>
      <c r="I412" s="13"/>
      <c r="J412" s="13"/>
      <c r="K412" s="13"/>
      <c r="L412" s="13"/>
    </row>
    <row r="413" spans="3:12" ht="12.75" customHeight="1">
      <c r="C413" s="13"/>
      <c r="D413" s="13"/>
      <c r="E413" s="13"/>
      <c r="F413" s="13"/>
      <c r="G413" s="13"/>
      <c r="H413" s="13"/>
      <c r="I413" s="13"/>
      <c r="J413" s="13"/>
      <c r="K413" s="13"/>
      <c r="L413" s="13"/>
    </row>
    <row r="414" spans="3:12" ht="12.75" customHeight="1">
      <c r="C414" s="13"/>
      <c r="D414" s="13"/>
      <c r="E414" s="13"/>
      <c r="F414" s="13"/>
      <c r="G414" s="13"/>
      <c r="H414" s="13"/>
      <c r="I414" s="13"/>
      <c r="J414" s="13"/>
      <c r="K414" s="13"/>
      <c r="L414" s="13"/>
    </row>
    <row r="415" spans="3:12" ht="12.75" customHeight="1">
      <c r="C415" s="13"/>
      <c r="D415" s="13"/>
      <c r="E415" s="13"/>
      <c r="F415" s="13"/>
      <c r="G415" s="13"/>
      <c r="H415" s="13"/>
      <c r="I415" s="13"/>
      <c r="J415" s="13"/>
      <c r="K415" s="13"/>
      <c r="L415" s="13"/>
    </row>
    <row r="416" spans="3:12" ht="12.75" customHeight="1">
      <c r="C416" s="13"/>
      <c r="D416" s="13"/>
      <c r="E416" s="13"/>
      <c r="F416" s="13"/>
      <c r="G416" s="13"/>
      <c r="H416" s="13"/>
      <c r="I416" s="13"/>
      <c r="J416" s="13"/>
      <c r="K416" s="13"/>
      <c r="L416" s="13"/>
    </row>
    <row r="417" spans="3:12" ht="12.75" customHeight="1">
      <c r="C417" s="13"/>
      <c r="D417" s="13"/>
      <c r="E417" s="13"/>
      <c r="F417" s="13"/>
      <c r="G417" s="13"/>
      <c r="H417" s="13"/>
      <c r="I417" s="13"/>
      <c r="J417" s="13"/>
      <c r="K417" s="13"/>
      <c r="L417" s="13"/>
    </row>
    <row r="418" spans="3:12" ht="12.75" customHeight="1">
      <c r="C418" s="13"/>
      <c r="D418" s="13"/>
      <c r="E418" s="13"/>
      <c r="F418" s="13"/>
      <c r="G418" s="13"/>
      <c r="H418" s="13"/>
      <c r="I418" s="13"/>
      <c r="J418" s="13"/>
      <c r="K418" s="13"/>
      <c r="L418" s="13"/>
    </row>
    <row r="419" spans="3:12" ht="12.75" customHeight="1">
      <c r="C419" s="13"/>
      <c r="D419" s="13"/>
      <c r="E419" s="13"/>
      <c r="F419" s="13"/>
      <c r="G419" s="13"/>
      <c r="H419" s="13"/>
      <c r="I419" s="13"/>
      <c r="J419" s="13"/>
      <c r="K419" s="13"/>
      <c r="L419" s="13"/>
    </row>
    <row r="420" spans="3:12" ht="12.75" customHeight="1">
      <c r="C420" s="13"/>
      <c r="D420" s="13"/>
      <c r="E420" s="13"/>
      <c r="F420" s="13"/>
      <c r="G420" s="13"/>
      <c r="H420" s="13"/>
      <c r="I420" s="13"/>
      <c r="J420" s="13"/>
      <c r="K420" s="13"/>
      <c r="L420" s="13"/>
    </row>
    <row r="421" spans="3:12" ht="12.75" customHeight="1">
      <c r="C421" s="13"/>
      <c r="D421" s="13"/>
      <c r="E421" s="13"/>
      <c r="F421" s="13"/>
      <c r="G421" s="13"/>
      <c r="H421" s="13"/>
      <c r="I421" s="13"/>
      <c r="J421" s="13"/>
      <c r="K421" s="13"/>
      <c r="L421" s="13"/>
    </row>
    <row r="422" spans="3:12" ht="12.75" customHeight="1">
      <c r="C422" s="13"/>
      <c r="D422" s="13"/>
      <c r="E422" s="13"/>
      <c r="F422" s="13"/>
      <c r="G422" s="13"/>
      <c r="H422" s="13"/>
      <c r="I422" s="13"/>
      <c r="J422" s="13"/>
      <c r="K422" s="13"/>
      <c r="L422" s="13"/>
    </row>
    <row r="423" spans="3:12" ht="12.75" customHeight="1">
      <c r="C423" s="13"/>
      <c r="D423" s="13"/>
      <c r="E423" s="13"/>
      <c r="F423" s="13"/>
      <c r="G423" s="13"/>
      <c r="H423" s="13"/>
      <c r="I423" s="13"/>
      <c r="J423" s="13"/>
      <c r="K423" s="13"/>
      <c r="L423" s="13"/>
    </row>
    <row r="424" spans="3:12" ht="12.75" customHeight="1">
      <c r="C424" s="13"/>
      <c r="D424" s="13"/>
      <c r="E424" s="13"/>
      <c r="F424" s="13"/>
      <c r="G424" s="13"/>
      <c r="H424" s="13"/>
      <c r="I424" s="13"/>
      <c r="J424" s="13"/>
      <c r="K424" s="13"/>
      <c r="L424" s="13"/>
    </row>
    <row r="425" spans="3:12" ht="12.75" customHeight="1">
      <c r="C425" s="13"/>
      <c r="D425" s="13"/>
      <c r="E425" s="13"/>
      <c r="F425" s="13"/>
      <c r="G425" s="13"/>
      <c r="H425" s="13"/>
      <c r="I425" s="13"/>
      <c r="J425" s="13"/>
      <c r="K425" s="13"/>
      <c r="L425" s="13"/>
    </row>
    <row r="426" spans="3:12" ht="12.75" customHeight="1">
      <c r="C426" s="13"/>
      <c r="D426" s="13"/>
      <c r="E426" s="13"/>
      <c r="F426" s="13"/>
      <c r="G426" s="13"/>
      <c r="H426" s="13"/>
      <c r="I426" s="13"/>
      <c r="J426" s="13"/>
      <c r="K426" s="13"/>
      <c r="L426" s="13"/>
    </row>
    <row r="427" spans="3:12" ht="12.75" customHeight="1">
      <c r="C427" s="13"/>
      <c r="D427" s="13"/>
      <c r="E427" s="13"/>
      <c r="F427" s="13"/>
      <c r="G427" s="13"/>
      <c r="H427" s="13"/>
      <c r="I427" s="13"/>
      <c r="J427" s="13"/>
      <c r="K427" s="13"/>
      <c r="L427" s="13"/>
    </row>
    <row r="428" spans="3:12" ht="12.75" customHeight="1">
      <c r="C428" s="13"/>
      <c r="D428" s="13"/>
      <c r="E428" s="13"/>
      <c r="F428" s="13"/>
      <c r="G428" s="13"/>
      <c r="H428" s="13"/>
      <c r="I428" s="13"/>
      <c r="J428" s="13"/>
      <c r="K428" s="13"/>
      <c r="L428" s="13"/>
    </row>
    <row r="429" spans="3:12" ht="12.75" customHeight="1">
      <c r="C429" s="13"/>
      <c r="D429" s="13"/>
      <c r="E429" s="13"/>
      <c r="F429" s="13"/>
      <c r="G429" s="13"/>
      <c r="H429" s="13"/>
      <c r="I429" s="13"/>
      <c r="J429" s="13"/>
      <c r="K429" s="13"/>
      <c r="L429" s="13"/>
    </row>
    <row r="430" spans="3:12" ht="12.75" customHeight="1">
      <c r="C430" s="13"/>
      <c r="D430" s="13"/>
      <c r="E430" s="13"/>
      <c r="F430" s="13"/>
      <c r="G430" s="13"/>
      <c r="H430" s="13"/>
      <c r="I430" s="13"/>
      <c r="J430" s="13"/>
      <c r="K430" s="13"/>
      <c r="L430" s="13"/>
    </row>
    <row r="431" spans="3:12" ht="12.75" customHeight="1">
      <c r="C431" s="13"/>
      <c r="D431" s="13"/>
      <c r="E431" s="13"/>
      <c r="F431" s="13"/>
      <c r="G431" s="13"/>
      <c r="H431" s="13"/>
      <c r="I431" s="13"/>
      <c r="J431" s="13"/>
      <c r="K431" s="13"/>
      <c r="L431" s="13"/>
    </row>
    <row r="432" spans="3:12" ht="12.75" customHeight="1">
      <c r="C432" s="13"/>
      <c r="D432" s="13"/>
      <c r="E432" s="13"/>
      <c r="F432" s="13"/>
      <c r="G432" s="13"/>
      <c r="H432" s="13"/>
      <c r="I432" s="13"/>
      <c r="J432" s="13"/>
      <c r="K432" s="13"/>
      <c r="L432" s="13"/>
    </row>
    <row r="433" spans="3:12" ht="12.75" customHeight="1">
      <c r="C433" s="13"/>
      <c r="D433" s="13"/>
      <c r="E433" s="13"/>
      <c r="F433" s="13"/>
      <c r="G433" s="13"/>
      <c r="H433" s="13"/>
      <c r="I433" s="13"/>
      <c r="J433" s="13"/>
      <c r="K433" s="13"/>
      <c r="L433" s="13"/>
    </row>
    <row r="434" spans="3:12" ht="12.75" customHeight="1">
      <c r="C434" s="13"/>
      <c r="D434" s="13"/>
      <c r="E434" s="13"/>
      <c r="F434" s="13"/>
      <c r="G434" s="13"/>
      <c r="H434" s="13"/>
      <c r="I434" s="13"/>
      <c r="J434" s="13"/>
      <c r="K434" s="13"/>
      <c r="L434" s="13"/>
    </row>
    <row r="435" spans="3:12" ht="12.75" customHeight="1">
      <c r="C435" s="13"/>
      <c r="D435" s="13"/>
      <c r="E435" s="13"/>
      <c r="F435" s="13"/>
      <c r="G435" s="13"/>
      <c r="H435" s="13"/>
      <c r="I435" s="13"/>
      <c r="J435" s="13"/>
      <c r="K435" s="13"/>
      <c r="L435" s="13"/>
    </row>
    <row r="436" spans="3:12" ht="12.75" customHeight="1">
      <c r="C436" s="13"/>
      <c r="D436" s="13"/>
      <c r="E436" s="13"/>
      <c r="F436" s="13"/>
      <c r="G436" s="13"/>
      <c r="H436" s="13"/>
      <c r="I436" s="13"/>
      <c r="J436" s="13"/>
      <c r="K436" s="13"/>
      <c r="L436" s="13"/>
    </row>
    <row r="437" spans="3:12" ht="12.75" customHeight="1">
      <c r="C437" s="13"/>
      <c r="D437" s="13"/>
      <c r="E437" s="13"/>
      <c r="F437" s="13"/>
      <c r="G437" s="13"/>
      <c r="H437" s="13"/>
      <c r="I437" s="13"/>
      <c r="J437" s="13"/>
      <c r="K437" s="13"/>
      <c r="L437" s="13"/>
    </row>
    <row r="438" spans="3:12" ht="12.75" customHeight="1">
      <c r="C438" s="13"/>
      <c r="D438" s="13"/>
      <c r="E438" s="13"/>
      <c r="F438" s="13"/>
      <c r="G438" s="13"/>
      <c r="H438" s="13"/>
      <c r="I438" s="13"/>
      <c r="J438" s="13"/>
      <c r="K438" s="13"/>
      <c r="L438" s="13"/>
    </row>
    <row r="439" spans="3:12" ht="12.75" customHeight="1">
      <c r="C439" s="13"/>
      <c r="D439" s="13"/>
      <c r="E439" s="13"/>
      <c r="F439" s="13"/>
      <c r="G439" s="13"/>
      <c r="H439" s="13"/>
      <c r="I439" s="13"/>
      <c r="J439" s="13"/>
      <c r="K439" s="13"/>
      <c r="L439" s="13"/>
    </row>
    <row r="440" spans="3:12" ht="12.75" customHeight="1">
      <c r="C440" s="13"/>
      <c r="D440" s="13"/>
      <c r="E440" s="13"/>
      <c r="F440" s="13"/>
      <c r="G440" s="13"/>
      <c r="H440" s="13"/>
      <c r="I440" s="13"/>
      <c r="J440" s="13"/>
      <c r="K440" s="13"/>
      <c r="L440" s="13"/>
    </row>
    <row r="441" spans="3:12" ht="12.75" customHeight="1">
      <c r="C441" s="13"/>
      <c r="D441" s="13"/>
      <c r="E441" s="13"/>
      <c r="F441" s="13"/>
      <c r="G441" s="13"/>
      <c r="H441" s="13"/>
      <c r="I441" s="13"/>
      <c r="J441" s="13"/>
      <c r="K441" s="13"/>
      <c r="L441" s="13"/>
    </row>
    <row r="442" spans="3:12" ht="12.75" customHeight="1">
      <c r="C442" s="13"/>
      <c r="D442" s="13"/>
      <c r="E442" s="13"/>
      <c r="F442" s="13"/>
      <c r="G442" s="13"/>
      <c r="H442" s="13"/>
      <c r="I442" s="13"/>
      <c r="J442" s="13"/>
      <c r="K442" s="13"/>
      <c r="L442" s="13"/>
    </row>
    <row r="443" spans="3:12" ht="12.75" customHeight="1">
      <c r="C443" s="13"/>
      <c r="D443" s="13"/>
      <c r="E443" s="13"/>
      <c r="F443" s="13"/>
      <c r="G443" s="13"/>
      <c r="H443" s="13"/>
      <c r="I443" s="13"/>
      <c r="J443" s="13"/>
      <c r="K443" s="13"/>
      <c r="L443" s="13"/>
    </row>
    <row r="444" spans="3:12" ht="12.75" customHeight="1">
      <c r="C444" s="13"/>
      <c r="D444" s="13"/>
      <c r="E444" s="13"/>
      <c r="F444" s="13"/>
      <c r="G444" s="13"/>
      <c r="H444" s="13"/>
      <c r="I444" s="13"/>
      <c r="J444" s="13"/>
      <c r="K444" s="13"/>
      <c r="L444" s="13"/>
    </row>
    <row r="445" spans="3:12" ht="12.75" customHeight="1">
      <c r="C445" s="13"/>
      <c r="D445" s="13"/>
      <c r="E445" s="13"/>
      <c r="F445" s="13"/>
      <c r="G445" s="13"/>
      <c r="H445" s="13"/>
      <c r="I445" s="13"/>
      <c r="J445" s="13"/>
      <c r="K445" s="13"/>
      <c r="L445" s="13"/>
    </row>
    <row r="446" spans="3:12" ht="12.75" customHeight="1">
      <c r="C446" s="13"/>
      <c r="D446" s="13"/>
      <c r="E446" s="13"/>
      <c r="F446" s="13"/>
      <c r="G446" s="13"/>
      <c r="H446" s="13"/>
      <c r="I446" s="13"/>
      <c r="J446" s="13"/>
      <c r="K446" s="13"/>
      <c r="L446" s="13"/>
    </row>
    <row r="447" spans="3:12" ht="12.75" customHeight="1">
      <c r="C447" s="13"/>
      <c r="D447" s="13"/>
      <c r="E447" s="13"/>
      <c r="F447" s="13"/>
      <c r="G447" s="13"/>
      <c r="H447" s="13"/>
      <c r="I447" s="13"/>
      <c r="J447" s="13"/>
      <c r="K447" s="13"/>
      <c r="L447" s="13"/>
    </row>
    <row r="448" spans="3:12" ht="12.75" customHeight="1">
      <c r="C448" s="13"/>
      <c r="D448" s="13"/>
      <c r="E448" s="13"/>
      <c r="F448" s="13"/>
      <c r="G448" s="13"/>
      <c r="H448" s="13"/>
      <c r="I448" s="13"/>
      <c r="J448" s="13"/>
      <c r="K448" s="13"/>
      <c r="L448" s="13"/>
    </row>
    <row r="449" spans="3:12" ht="12.75" customHeight="1">
      <c r="C449" s="13"/>
      <c r="D449" s="13"/>
      <c r="E449" s="13"/>
      <c r="F449" s="13"/>
      <c r="G449" s="13"/>
      <c r="H449" s="13"/>
      <c r="I449" s="13"/>
      <c r="J449" s="13"/>
      <c r="K449" s="13"/>
      <c r="L449" s="13"/>
    </row>
    <row r="450" spans="3:12" ht="12.75" customHeight="1">
      <c r="C450" s="13"/>
      <c r="D450" s="13"/>
      <c r="E450" s="13"/>
      <c r="F450" s="13"/>
      <c r="G450" s="13"/>
      <c r="H450" s="13"/>
      <c r="I450" s="13"/>
      <c r="J450" s="13"/>
      <c r="K450" s="13"/>
      <c r="L450" s="13"/>
    </row>
    <row r="451" spans="3:12" ht="12.75" customHeight="1">
      <c r="C451" s="13"/>
      <c r="D451" s="13"/>
      <c r="E451" s="13"/>
      <c r="F451" s="13"/>
      <c r="G451" s="13"/>
      <c r="H451" s="13"/>
      <c r="I451" s="13"/>
      <c r="J451" s="13"/>
      <c r="K451" s="13"/>
      <c r="L451" s="13"/>
    </row>
    <row r="452" spans="3:12" ht="12.75" customHeight="1">
      <c r="C452" s="13"/>
      <c r="D452" s="13"/>
      <c r="E452" s="13"/>
      <c r="F452" s="13"/>
      <c r="G452" s="13"/>
      <c r="H452" s="13"/>
      <c r="I452" s="13"/>
      <c r="J452" s="13"/>
      <c r="K452" s="13"/>
      <c r="L452" s="13"/>
    </row>
    <row r="453" spans="3:12" ht="12.75" customHeight="1">
      <c r="C453" s="13"/>
      <c r="D453" s="13"/>
      <c r="E453" s="13"/>
      <c r="F453" s="13"/>
      <c r="G453" s="13"/>
      <c r="H453" s="13"/>
      <c r="I453" s="13"/>
      <c r="J453" s="13"/>
      <c r="K453" s="13"/>
      <c r="L453" s="13"/>
    </row>
    <row r="454" spans="3:12" ht="12.75" customHeight="1">
      <c r="C454" s="13"/>
      <c r="D454" s="13"/>
      <c r="E454" s="13"/>
      <c r="F454" s="13"/>
      <c r="G454" s="13"/>
      <c r="H454" s="13"/>
      <c r="I454" s="13"/>
      <c r="J454" s="13"/>
      <c r="K454" s="13"/>
      <c r="L454" s="13"/>
    </row>
    <row r="455" spans="3:12" ht="12.75" customHeight="1">
      <c r="C455" s="13"/>
      <c r="D455" s="13"/>
      <c r="E455" s="13"/>
      <c r="F455" s="13"/>
      <c r="G455" s="13"/>
      <c r="H455" s="13"/>
      <c r="I455" s="13"/>
      <c r="J455" s="13"/>
      <c r="K455" s="13"/>
      <c r="L455" s="13"/>
    </row>
    <row r="456" spans="3:12" ht="12.75" customHeight="1">
      <c r="C456" s="13"/>
      <c r="D456" s="13"/>
      <c r="E456" s="13"/>
      <c r="F456" s="13"/>
      <c r="G456" s="13"/>
      <c r="H456" s="13"/>
      <c r="I456" s="13"/>
      <c r="J456" s="13"/>
      <c r="K456" s="13"/>
      <c r="L456" s="13"/>
    </row>
    <row r="457" spans="3:12" ht="12.75" customHeight="1">
      <c r="C457" s="13"/>
      <c r="D457" s="13"/>
      <c r="E457" s="13"/>
      <c r="F457" s="13"/>
      <c r="G457" s="13"/>
      <c r="H457" s="13"/>
      <c r="I457" s="13"/>
      <c r="J457" s="13"/>
      <c r="K457" s="13"/>
      <c r="L457" s="13"/>
    </row>
    <row r="458" spans="3:12" ht="12.75" customHeight="1">
      <c r="C458" s="13"/>
      <c r="D458" s="13"/>
      <c r="E458" s="13"/>
      <c r="F458" s="13"/>
      <c r="G458" s="13"/>
      <c r="H458" s="13"/>
      <c r="I458" s="13"/>
      <c r="J458" s="13"/>
      <c r="K458" s="13"/>
      <c r="L458" s="13"/>
    </row>
    <row r="459" spans="3:12" ht="12.75" customHeight="1">
      <c r="C459" s="13"/>
      <c r="D459" s="13"/>
      <c r="E459" s="13"/>
      <c r="F459" s="13"/>
      <c r="G459" s="13"/>
      <c r="H459" s="13"/>
      <c r="I459" s="13"/>
      <c r="J459" s="13"/>
      <c r="K459" s="13"/>
      <c r="L459" s="13"/>
    </row>
    <row r="460" spans="3:12" ht="12.75" customHeight="1">
      <c r="C460" s="13"/>
      <c r="D460" s="13"/>
      <c r="E460" s="13"/>
      <c r="F460" s="13"/>
      <c r="G460" s="13"/>
      <c r="H460" s="13"/>
      <c r="I460" s="13"/>
      <c r="J460" s="13"/>
      <c r="K460" s="13"/>
      <c r="L460" s="13"/>
    </row>
    <row r="461" spans="3:12" ht="12.75" customHeight="1">
      <c r="C461" s="13"/>
      <c r="D461" s="13"/>
      <c r="E461" s="13"/>
      <c r="F461" s="13"/>
      <c r="G461" s="13"/>
      <c r="H461" s="13"/>
      <c r="I461" s="13"/>
      <c r="J461" s="13"/>
      <c r="K461" s="13"/>
      <c r="L461" s="13"/>
    </row>
    <row r="462" spans="3:12" ht="12.75" customHeight="1">
      <c r="C462" s="13"/>
      <c r="D462" s="13"/>
      <c r="E462" s="13"/>
      <c r="F462" s="13"/>
      <c r="G462" s="13"/>
      <c r="H462" s="13"/>
      <c r="I462" s="13"/>
      <c r="J462" s="13"/>
      <c r="K462" s="13"/>
      <c r="L462" s="13"/>
    </row>
    <row r="463" spans="3:12" ht="12.75" customHeight="1">
      <c r="C463" s="13"/>
      <c r="D463" s="13"/>
      <c r="E463" s="13"/>
      <c r="F463" s="13"/>
      <c r="G463" s="13"/>
      <c r="H463" s="13"/>
      <c r="I463" s="13"/>
      <c r="J463" s="13"/>
      <c r="K463" s="13"/>
      <c r="L463" s="13"/>
    </row>
    <row r="464" spans="3:12" ht="12.75" customHeight="1">
      <c r="C464" s="13"/>
      <c r="D464" s="13"/>
      <c r="E464" s="13"/>
      <c r="F464" s="13"/>
      <c r="G464" s="13"/>
      <c r="H464" s="13"/>
      <c r="I464" s="13"/>
      <c r="J464" s="13"/>
      <c r="K464" s="13"/>
      <c r="L464" s="13"/>
    </row>
    <row r="465" spans="3:12" ht="12.75" customHeight="1">
      <c r="C465" s="13"/>
      <c r="D465" s="13"/>
      <c r="E465" s="13"/>
      <c r="F465" s="13"/>
      <c r="G465" s="13"/>
      <c r="H465" s="13"/>
      <c r="I465" s="13"/>
      <c r="J465" s="13"/>
      <c r="K465" s="13"/>
      <c r="L465" s="13"/>
    </row>
    <row r="466" spans="3:12" ht="12.75" customHeight="1">
      <c r="C466" s="13"/>
      <c r="D466" s="13"/>
      <c r="E466" s="13"/>
      <c r="F466" s="13"/>
      <c r="G466" s="13"/>
      <c r="H466" s="13"/>
      <c r="I466" s="13"/>
      <c r="J466" s="13"/>
      <c r="K466" s="13"/>
      <c r="L466" s="13"/>
    </row>
    <row r="467" spans="3:12" ht="12.75" customHeight="1">
      <c r="C467" s="13"/>
      <c r="D467" s="13"/>
      <c r="E467" s="13"/>
      <c r="F467" s="13"/>
      <c r="G467" s="13"/>
      <c r="H467" s="13"/>
      <c r="I467" s="13"/>
      <c r="J467" s="13"/>
      <c r="K467" s="13"/>
      <c r="L467" s="13"/>
    </row>
    <row r="468" spans="3:12" ht="12.75" customHeight="1">
      <c r="C468" s="13"/>
      <c r="D468" s="13"/>
      <c r="E468" s="13"/>
      <c r="F468" s="13"/>
      <c r="G468" s="13"/>
      <c r="H468" s="13"/>
      <c r="I468" s="13"/>
      <c r="J468" s="13"/>
      <c r="K468" s="13"/>
      <c r="L468" s="13"/>
    </row>
    <row r="469" spans="3:12" ht="12.75" customHeight="1">
      <c r="C469" s="13"/>
      <c r="D469" s="13"/>
      <c r="E469" s="13"/>
      <c r="F469" s="13"/>
      <c r="G469" s="13"/>
      <c r="H469" s="13"/>
      <c r="I469" s="13"/>
      <c r="J469" s="13"/>
      <c r="K469" s="13"/>
      <c r="L469" s="13"/>
    </row>
    <row r="470" spans="3:12" ht="12.75" customHeight="1">
      <c r="C470" s="13"/>
      <c r="D470" s="13"/>
      <c r="E470" s="13"/>
      <c r="F470" s="13"/>
      <c r="G470" s="13"/>
      <c r="H470" s="13"/>
      <c r="I470" s="13"/>
      <c r="J470" s="13"/>
      <c r="K470" s="13"/>
      <c r="L470" s="13"/>
    </row>
    <row r="471" spans="3:12" ht="12.75" customHeight="1">
      <c r="C471" s="13"/>
      <c r="D471" s="13"/>
      <c r="E471" s="13"/>
      <c r="F471" s="13"/>
      <c r="G471" s="13"/>
      <c r="H471" s="13"/>
      <c r="I471" s="13"/>
      <c r="J471" s="13"/>
      <c r="K471" s="13"/>
      <c r="L471" s="13"/>
    </row>
    <row r="472" spans="3:12" ht="12.75" customHeight="1">
      <c r="C472" s="13"/>
      <c r="D472" s="13"/>
      <c r="E472" s="13"/>
      <c r="F472" s="13"/>
      <c r="G472" s="13"/>
      <c r="H472" s="13"/>
      <c r="I472" s="13"/>
      <c r="J472" s="13"/>
      <c r="K472" s="13"/>
      <c r="L472" s="13"/>
    </row>
    <row r="473" spans="3:12" ht="12.75" customHeight="1">
      <c r="C473" s="13"/>
      <c r="D473" s="13"/>
      <c r="E473" s="13"/>
      <c r="F473" s="13"/>
      <c r="G473" s="13"/>
      <c r="H473" s="13"/>
      <c r="I473" s="13"/>
      <c r="J473" s="13"/>
      <c r="K473" s="13"/>
      <c r="L473" s="13"/>
    </row>
    <row r="474" spans="3:12" ht="12.75" customHeight="1">
      <c r="C474" s="13"/>
      <c r="D474" s="13"/>
      <c r="E474" s="13"/>
      <c r="F474" s="13"/>
      <c r="G474" s="13"/>
      <c r="H474" s="13"/>
      <c r="I474" s="13"/>
      <c r="J474" s="13"/>
      <c r="K474" s="13"/>
      <c r="L474" s="13"/>
    </row>
    <row r="475" spans="3:12" ht="12.75" customHeight="1">
      <c r="C475" s="13"/>
      <c r="D475" s="13"/>
      <c r="E475" s="13"/>
      <c r="F475" s="13"/>
      <c r="G475" s="13"/>
      <c r="H475" s="13"/>
      <c r="I475" s="13"/>
      <c r="J475" s="13"/>
      <c r="K475" s="13"/>
      <c r="L475" s="13"/>
    </row>
    <row r="476" spans="3:12" ht="12.75" customHeight="1">
      <c r="C476" s="13"/>
      <c r="D476" s="13"/>
      <c r="E476" s="13"/>
      <c r="F476" s="13"/>
      <c r="G476" s="13"/>
      <c r="H476" s="13"/>
      <c r="I476" s="13"/>
      <c r="J476" s="13"/>
      <c r="K476" s="13"/>
      <c r="L476" s="13"/>
    </row>
    <row r="477" spans="3:12" ht="12.75" customHeight="1">
      <c r="C477" s="13"/>
      <c r="D477" s="13"/>
      <c r="E477" s="13"/>
      <c r="F477" s="13"/>
      <c r="G477" s="13"/>
      <c r="H477" s="13"/>
      <c r="I477" s="13"/>
      <c r="J477" s="13"/>
      <c r="K477" s="13"/>
      <c r="L477" s="13"/>
    </row>
    <row r="478" spans="3:12" ht="12.75" customHeight="1">
      <c r="C478" s="13"/>
      <c r="D478" s="13"/>
      <c r="E478" s="13"/>
      <c r="F478" s="13"/>
      <c r="G478" s="13"/>
      <c r="H478" s="13"/>
      <c r="I478" s="13"/>
      <c r="J478" s="13"/>
      <c r="K478" s="13"/>
      <c r="L478" s="13"/>
    </row>
    <row r="479" spans="3:12" ht="12.75" customHeight="1">
      <c r="C479" s="13"/>
      <c r="D479" s="13"/>
      <c r="E479" s="13"/>
      <c r="F479" s="13"/>
      <c r="G479" s="13"/>
      <c r="H479" s="13"/>
      <c r="I479" s="13"/>
      <c r="J479" s="13"/>
      <c r="K479" s="13"/>
      <c r="L479" s="13"/>
    </row>
    <row r="480" spans="3:12" ht="12.75" customHeight="1">
      <c r="C480" s="13"/>
      <c r="D480" s="13"/>
      <c r="E480" s="13"/>
      <c r="F480" s="13"/>
      <c r="G480" s="13"/>
      <c r="H480" s="13"/>
      <c r="I480" s="13"/>
      <c r="J480" s="13"/>
      <c r="K480" s="13"/>
      <c r="L480" s="13"/>
    </row>
    <row r="481" spans="3:12" ht="12.75" customHeight="1">
      <c r="C481" s="13"/>
      <c r="D481" s="13"/>
      <c r="E481" s="13"/>
      <c r="F481" s="13"/>
      <c r="G481" s="13"/>
      <c r="H481" s="13"/>
      <c r="I481" s="13"/>
      <c r="J481" s="13"/>
      <c r="K481" s="13"/>
      <c r="L481" s="13"/>
    </row>
    <row r="482" spans="3:12" ht="12.75" customHeight="1">
      <c r="C482" s="13"/>
      <c r="D482" s="13"/>
      <c r="E482" s="13"/>
      <c r="F482" s="13"/>
      <c r="G482" s="13"/>
      <c r="H482" s="13"/>
      <c r="I482" s="13"/>
      <c r="J482" s="13"/>
      <c r="K482" s="13"/>
      <c r="L482" s="13"/>
    </row>
    <row r="483" spans="3:12" ht="12.75" customHeight="1">
      <c r="C483" s="13"/>
      <c r="D483" s="13"/>
      <c r="E483" s="13"/>
      <c r="F483" s="13"/>
      <c r="G483" s="13"/>
      <c r="H483" s="13"/>
      <c r="I483" s="13"/>
      <c r="J483" s="13"/>
      <c r="K483" s="13"/>
      <c r="L483" s="13"/>
    </row>
    <row r="484" spans="3:12" ht="12.75" customHeight="1">
      <c r="C484" s="13"/>
      <c r="D484" s="13"/>
      <c r="E484" s="13"/>
      <c r="F484" s="13"/>
      <c r="G484" s="13"/>
      <c r="H484" s="13"/>
      <c r="I484" s="13"/>
      <c r="J484" s="13"/>
      <c r="K484" s="13"/>
      <c r="L484" s="13"/>
    </row>
    <row r="485" spans="3:12" ht="12.75" customHeight="1">
      <c r="C485" s="13"/>
      <c r="D485" s="13"/>
      <c r="E485" s="13"/>
      <c r="F485" s="13"/>
      <c r="G485" s="13"/>
      <c r="H485" s="13"/>
      <c r="I485" s="13"/>
      <c r="J485" s="13"/>
      <c r="K485" s="13"/>
      <c r="L485" s="13"/>
    </row>
    <row r="486" spans="3:12" ht="12.75" customHeight="1">
      <c r="C486" s="13"/>
      <c r="D486" s="13"/>
      <c r="E486" s="13"/>
      <c r="F486" s="13"/>
      <c r="G486" s="13"/>
      <c r="H486" s="13"/>
      <c r="I486" s="13"/>
      <c r="J486" s="13"/>
      <c r="K486" s="13"/>
      <c r="L486" s="13"/>
    </row>
    <row r="487" spans="3:12" ht="12.75" customHeight="1">
      <c r="C487" s="13"/>
      <c r="D487" s="13"/>
      <c r="E487" s="13"/>
      <c r="F487" s="13"/>
      <c r="G487" s="13"/>
      <c r="H487" s="13"/>
      <c r="I487" s="13"/>
      <c r="J487" s="13"/>
      <c r="K487" s="13"/>
      <c r="L487" s="13"/>
    </row>
    <row r="488" spans="3:12" ht="12.75" customHeight="1">
      <c r="C488" s="13"/>
      <c r="D488" s="13"/>
      <c r="E488" s="13"/>
      <c r="F488" s="13"/>
      <c r="G488" s="13"/>
      <c r="H488" s="13"/>
      <c r="I488" s="13"/>
      <c r="J488" s="13"/>
      <c r="K488" s="13"/>
      <c r="L488" s="13"/>
    </row>
    <row r="489" spans="3:12" ht="12.75" customHeight="1">
      <c r="C489" s="13"/>
      <c r="D489" s="13"/>
      <c r="E489" s="13"/>
      <c r="F489" s="13"/>
      <c r="G489" s="13"/>
      <c r="H489" s="13"/>
      <c r="I489" s="13"/>
      <c r="J489" s="13"/>
      <c r="K489" s="13"/>
      <c r="L489" s="13"/>
    </row>
    <row r="490" spans="3:12" ht="12.75" customHeight="1">
      <c r="C490" s="13"/>
      <c r="D490" s="13"/>
      <c r="E490" s="13"/>
      <c r="F490" s="13"/>
      <c r="G490" s="13"/>
      <c r="H490" s="13"/>
      <c r="I490" s="13"/>
      <c r="J490" s="13"/>
      <c r="K490" s="13"/>
      <c r="L490" s="13"/>
    </row>
    <row r="491" spans="3:12" ht="12.75" customHeight="1">
      <c r="C491" s="13"/>
      <c r="D491" s="13"/>
      <c r="E491" s="13"/>
      <c r="F491" s="13"/>
      <c r="G491" s="13"/>
      <c r="H491" s="13"/>
      <c r="I491" s="13"/>
      <c r="J491" s="13"/>
      <c r="K491" s="13"/>
      <c r="L491" s="13"/>
    </row>
    <row r="492" spans="3:12" ht="12.75" customHeight="1">
      <c r="C492" s="13"/>
      <c r="D492" s="13"/>
      <c r="E492" s="13"/>
      <c r="F492" s="13"/>
      <c r="G492" s="13"/>
      <c r="H492" s="13"/>
      <c r="I492" s="13"/>
      <c r="J492" s="13"/>
      <c r="K492" s="13"/>
      <c r="L492" s="13"/>
    </row>
    <row r="493" spans="3:12" ht="12.75" customHeight="1">
      <c r="C493" s="13"/>
      <c r="D493" s="13"/>
      <c r="E493" s="13"/>
      <c r="F493" s="13"/>
      <c r="G493" s="13"/>
      <c r="H493" s="13"/>
      <c r="I493" s="13"/>
      <c r="J493" s="13"/>
      <c r="K493" s="13"/>
      <c r="L493" s="13"/>
    </row>
    <row r="494" spans="3:12" ht="12.75" customHeight="1">
      <c r="C494" s="13"/>
      <c r="D494" s="13"/>
      <c r="E494" s="13"/>
      <c r="F494" s="13"/>
      <c r="G494" s="13"/>
      <c r="H494" s="13"/>
      <c r="I494" s="13"/>
      <c r="J494" s="13"/>
      <c r="K494" s="13"/>
      <c r="L494" s="13"/>
    </row>
    <row r="495" spans="3:12" ht="12.75" customHeight="1">
      <c r="C495" s="13"/>
      <c r="D495" s="13"/>
      <c r="E495" s="13"/>
      <c r="F495" s="13"/>
      <c r="G495" s="13"/>
      <c r="H495" s="13"/>
      <c r="I495" s="13"/>
      <c r="J495" s="13"/>
      <c r="K495" s="13"/>
      <c r="L495" s="13"/>
    </row>
    <row r="496" spans="3:12" ht="12.75" customHeight="1">
      <c r="C496" s="13"/>
      <c r="D496" s="13"/>
      <c r="E496" s="13"/>
      <c r="F496" s="13"/>
      <c r="G496" s="13"/>
      <c r="H496" s="13"/>
      <c r="I496" s="13"/>
      <c r="J496" s="13"/>
      <c r="K496" s="13"/>
      <c r="L496" s="13"/>
    </row>
    <row r="497" spans="3:12" ht="12.75" customHeight="1">
      <c r="C497" s="13"/>
      <c r="D497" s="13"/>
      <c r="E497" s="13"/>
      <c r="F497" s="13"/>
      <c r="G497" s="13"/>
      <c r="H497" s="13"/>
      <c r="I497" s="13"/>
      <c r="J497" s="13"/>
      <c r="K497" s="13"/>
      <c r="L497" s="13"/>
    </row>
    <row r="498" spans="3:12" ht="12.75" customHeight="1">
      <c r="C498" s="13"/>
      <c r="D498" s="13"/>
      <c r="E498" s="13"/>
      <c r="F498" s="13"/>
      <c r="G498" s="13"/>
      <c r="H498" s="13"/>
      <c r="I498" s="13"/>
      <c r="J498" s="13"/>
      <c r="K498" s="13"/>
      <c r="L498" s="13"/>
    </row>
    <row r="499" spans="3:12" ht="12.75" customHeight="1">
      <c r="C499" s="13"/>
      <c r="D499" s="13"/>
      <c r="E499" s="13"/>
      <c r="F499" s="13"/>
      <c r="G499" s="13"/>
      <c r="H499" s="13"/>
      <c r="I499" s="13"/>
      <c r="J499" s="13"/>
      <c r="K499" s="13"/>
      <c r="L499" s="13"/>
    </row>
    <row r="500" spans="3:12" ht="12.75" customHeight="1">
      <c r="C500" s="13"/>
      <c r="D500" s="13"/>
      <c r="E500" s="13"/>
      <c r="F500" s="13"/>
      <c r="G500" s="13"/>
      <c r="H500" s="13"/>
      <c r="I500" s="13"/>
      <c r="J500" s="13"/>
      <c r="K500" s="13"/>
      <c r="L500" s="13"/>
    </row>
    <row r="501" spans="3:12" ht="12.75" customHeight="1">
      <c r="C501" s="13"/>
      <c r="D501" s="13"/>
      <c r="E501" s="13"/>
      <c r="F501" s="13"/>
      <c r="G501" s="13"/>
      <c r="H501" s="13"/>
      <c r="I501" s="13"/>
      <c r="J501" s="13"/>
      <c r="K501" s="13"/>
      <c r="L501" s="13"/>
    </row>
    <row r="502" spans="3:12" ht="12.75" customHeight="1">
      <c r="C502" s="13"/>
      <c r="D502" s="13"/>
      <c r="E502" s="13"/>
      <c r="F502" s="13"/>
      <c r="G502" s="13"/>
      <c r="H502" s="13"/>
      <c r="I502" s="13"/>
      <c r="J502" s="13"/>
      <c r="K502" s="13"/>
      <c r="L502" s="13"/>
    </row>
    <row r="503" spans="3:12" ht="12.75" customHeight="1">
      <c r="C503" s="13"/>
      <c r="D503" s="13"/>
      <c r="E503" s="13"/>
      <c r="F503" s="13"/>
      <c r="G503" s="13"/>
      <c r="H503" s="13"/>
      <c r="I503" s="13"/>
      <c r="J503" s="13"/>
      <c r="K503" s="13"/>
      <c r="L503" s="13"/>
    </row>
    <row r="504" spans="3:12" ht="12.75" customHeight="1">
      <c r="C504" s="13"/>
      <c r="D504" s="13"/>
      <c r="E504" s="13"/>
      <c r="F504" s="13"/>
      <c r="G504" s="13"/>
      <c r="H504" s="13"/>
      <c r="I504" s="13"/>
      <c r="J504" s="13"/>
      <c r="K504" s="13"/>
      <c r="L504" s="13"/>
    </row>
    <row r="505" spans="3:12" ht="12.75" customHeight="1">
      <c r="C505" s="13"/>
      <c r="D505" s="13"/>
      <c r="E505" s="13"/>
      <c r="F505" s="13"/>
      <c r="G505" s="13"/>
      <c r="H505" s="13"/>
      <c r="I505" s="13"/>
      <c r="J505" s="13"/>
      <c r="K505" s="13"/>
      <c r="L505" s="13"/>
    </row>
    <row r="506" spans="3:12" ht="12.75" customHeight="1">
      <c r="C506" s="13"/>
      <c r="D506" s="13"/>
      <c r="E506" s="13"/>
      <c r="F506" s="13"/>
      <c r="G506" s="13"/>
      <c r="H506" s="13"/>
      <c r="I506" s="13"/>
      <c r="J506" s="13"/>
      <c r="K506" s="13"/>
      <c r="L506" s="13"/>
    </row>
    <row r="507" spans="3:12" ht="12.75" customHeight="1">
      <c r="C507" s="13"/>
      <c r="D507" s="13"/>
      <c r="E507" s="13"/>
      <c r="F507" s="13"/>
      <c r="G507" s="13"/>
      <c r="H507" s="13"/>
      <c r="I507" s="13"/>
      <c r="J507" s="13"/>
      <c r="K507" s="13"/>
      <c r="L507" s="13"/>
    </row>
    <row r="508" spans="3:12" ht="12.75" customHeight="1">
      <c r="C508" s="13"/>
      <c r="D508" s="13"/>
      <c r="E508" s="13"/>
      <c r="F508" s="13"/>
      <c r="G508" s="13"/>
      <c r="H508" s="13"/>
      <c r="I508" s="13"/>
      <c r="J508" s="13"/>
      <c r="K508" s="13"/>
      <c r="L508" s="13"/>
    </row>
    <row r="509" spans="3:12" ht="12.75" customHeight="1">
      <c r="C509" s="13"/>
      <c r="D509" s="13"/>
      <c r="E509" s="13"/>
      <c r="F509" s="13"/>
      <c r="G509" s="13"/>
      <c r="H509" s="13"/>
      <c r="I509" s="13"/>
      <c r="J509" s="13"/>
      <c r="K509" s="13"/>
      <c r="L509" s="13"/>
    </row>
    <row r="510" spans="3:12" ht="12.75" customHeight="1">
      <c r="C510" s="13"/>
      <c r="D510" s="13"/>
      <c r="E510" s="13"/>
      <c r="F510" s="13"/>
      <c r="G510" s="13"/>
      <c r="H510" s="13"/>
      <c r="I510" s="13"/>
      <c r="J510" s="13"/>
      <c r="K510" s="13"/>
      <c r="L510" s="13"/>
    </row>
    <row r="511" spans="3:12" ht="12.75" customHeight="1">
      <c r="C511" s="13"/>
      <c r="D511" s="13"/>
      <c r="E511" s="13"/>
      <c r="F511" s="13"/>
      <c r="G511" s="13"/>
      <c r="H511" s="13"/>
      <c r="I511" s="13"/>
      <c r="J511" s="13"/>
      <c r="K511" s="13"/>
      <c r="L511" s="13"/>
    </row>
    <row r="512" spans="3:12" ht="12.75" customHeight="1">
      <c r="C512" s="13"/>
      <c r="D512" s="13"/>
      <c r="E512" s="13"/>
      <c r="F512" s="13"/>
      <c r="G512" s="13"/>
      <c r="H512" s="13"/>
      <c r="I512" s="13"/>
      <c r="J512" s="13"/>
      <c r="K512" s="13"/>
      <c r="L512" s="13"/>
    </row>
    <row r="513" spans="3:12" ht="12.75" customHeight="1">
      <c r="C513" s="13"/>
      <c r="D513" s="13"/>
      <c r="E513" s="13"/>
      <c r="F513" s="13"/>
      <c r="G513" s="13"/>
      <c r="H513" s="13"/>
      <c r="I513" s="13"/>
      <c r="J513" s="13"/>
      <c r="K513" s="13"/>
      <c r="L513" s="13"/>
    </row>
    <row r="514" spans="3:12" ht="12.75" customHeight="1">
      <c r="C514" s="13"/>
      <c r="D514" s="13"/>
      <c r="E514" s="13"/>
      <c r="F514" s="13"/>
      <c r="G514" s="13"/>
      <c r="H514" s="13"/>
      <c r="I514" s="13"/>
      <c r="J514" s="13"/>
      <c r="K514" s="13"/>
      <c r="L514" s="13"/>
    </row>
    <row r="515" spans="3:12" ht="12.75" customHeight="1">
      <c r="C515" s="13"/>
      <c r="D515" s="13"/>
      <c r="E515" s="13"/>
      <c r="F515" s="13"/>
      <c r="G515" s="13"/>
      <c r="H515" s="13"/>
      <c r="I515" s="13"/>
      <c r="J515" s="13"/>
      <c r="K515" s="13"/>
      <c r="L515" s="13"/>
    </row>
    <row r="516" spans="3:12" ht="12.75" customHeight="1">
      <c r="C516" s="13"/>
      <c r="D516" s="13"/>
      <c r="E516" s="13"/>
      <c r="F516" s="13"/>
      <c r="G516" s="13"/>
      <c r="H516" s="13"/>
      <c r="I516" s="13"/>
      <c r="J516" s="13"/>
      <c r="K516" s="13"/>
      <c r="L516" s="13"/>
    </row>
    <row r="517" spans="3:12" ht="12.75" customHeight="1">
      <c r="C517" s="13"/>
      <c r="D517" s="13"/>
      <c r="E517" s="13"/>
      <c r="F517" s="13"/>
      <c r="G517" s="13"/>
      <c r="H517" s="13"/>
      <c r="I517" s="13"/>
      <c r="J517" s="13"/>
      <c r="K517" s="13"/>
      <c r="L517" s="13"/>
    </row>
    <row r="518" spans="3:12" ht="12.75" customHeight="1">
      <c r="C518" s="13"/>
      <c r="D518" s="13"/>
      <c r="E518" s="13"/>
      <c r="F518" s="13"/>
      <c r="G518" s="13"/>
      <c r="H518" s="13"/>
      <c r="I518" s="13"/>
      <c r="J518" s="13"/>
      <c r="K518" s="13"/>
      <c r="L518" s="13"/>
    </row>
    <row r="519" spans="3:12" ht="12.75" customHeight="1">
      <c r="C519" s="13"/>
      <c r="D519" s="13"/>
      <c r="E519" s="13"/>
      <c r="F519" s="13"/>
      <c r="G519" s="13"/>
      <c r="H519" s="13"/>
      <c r="I519" s="13"/>
      <c r="J519" s="13"/>
      <c r="K519" s="13"/>
      <c r="L519" s="13"/>
    </row>
    <row r="520" spans="3:12" ht="12.75" customHeight="1">
      <c r="C520" s="13"/>
      <c r="D520" s="13"/>
      <c r="E520" s="13"/>
      <c r="F520" s="13"/>
      <c r="G520" s="13"/>
      <c r="H520" s="13"/>
      <c r="I520" s="13"/>
      <c r="J520" s="13"/>
      <c r="K520" s="13"/>
      <c r="L520" s="13"/>
    </row>
    <row r="521" spans="3:12" ht="12.75" customHeight="1">
      <c r="C521" s="13"/>
      <c r="D521" s="13"/>
      <c r="E521" s="13"/>
      <c r="F521" s="13"/>
      <c r="G521" s="13"/>
      <c r="H521" s="13"/>
      <c r="I521" s="13"/>
      <c r="J521" s="13"/>
      <c r="K521" s="13"/>
      <c r="L521" s="13"/>
    </row>
    <row r="522" spans="3:12" ht="12.75" customHeight="1">
      <c r="C522" s="13"/>
      <c r="D522" s="13"/>
      <c r="E522" s="13"/>
      <c r="F522" s="13"/>
      <c r="G522" s="13"/>
      <c r="H522" s="13"/>
      <c r="I522" s="13"/>
      <c r="J522" s="13"/>
      <c r="K522" s="13"/>
      <c r="L522" s="13"/>
    </row>
    <row r="523" spans="3:12" ht="12.75" customHeight="1">
      <c r="C523" s="13"/>
      <c r="D523" s="13"/>
      <c r="E523" s="13"/>
      <c r="F523" s="13"/>
      <c r="G523" s="13"/>
      <c r="H523" s="13"/>
      <c r="I523" s="13"/>
      <c r="J523" s="13"/>
      <c r="K523" s="13"/>
      <c r="L523" s="13"/>
    </row>
    <row r="524" spans="3:12" ht="12.75" customHeight="1">
      <c r="C524" s="13"/>
      <c r="D524" s="13"/>
      <c r="E524" s="13"/>
      <c r="F524" s="13"/>
      <c r="G524" s="13"/>
      <c r="H524" s="13"/>
      <c r="I524" s="13"/>
      <c r="J524" s="13"/>
      <c r="K524" s="13"/>
      <c r="L524" s="13"/>
    </row>
    <row r="525" spans="3:12" ht="12.75" customHeight="1">
      <c r="C525" s="13"/>
      <c r="D525" s="13"/>
      <c r="E525" s="13"/>
      <c r="F525" s="13"/>
      <c r="G525" s="13"/>
      <c r="H525" s="13"/>
      <c r="I525" s="13"/>
      <c r="J525" s="13"/>
      <c r="K525" s="13"/>
      <c r="L525" s="13"/>
    </row>
    <row r="526" spans="3:12" ht="12.75" customHeight="1">
      <c r="C526" s="13"/>
      <c r="D526" s="13"/>
      <c r="E526" s="13"/>
      <c r="F526" s="13"/>
      <c r="G526" s="13"/>
      <c r="H526" s="13"/>
      <c r="I526" s="13"/>
      <c r="J526" s="13"/>
      <c r="K526" s="13"/>
      <c r="L526" s="13"/>
    </row>
    <row r="527" spans="3:12" ht="12.75" customHeight="1">
      <c r="C527" s="13"/>
      <c r="D527" s="13"/>
      <c r="E527" s="13"/>
      <c r="F527" s="13"/>
      <c r="G527" s="13"/>
      <c r="H527" s="13"/>
      <c r="I527" s="13"/>
      <c r="J527" s="13"/>
      <c r="K527" s="13"/>
      <c r="L527" s="13"/>
    </row>
    <row r="528" spans="3:12" ht="12.75" customHeight="1">
      <c r="C528" s="13"/>
      <c r="D528" s="13"/>
      <c r="E528" s="13"/>
      <c r="F528" s="13"/>
      <c r="G528" s="13"/>
      <c r="H528" s="13"/>
      <c r="I528" s="13"/>
      <c r="J528" s="13"/>
      <c r="K528" s="13"/>
      <c r="L528" s="13"/>
    </row>
    <row r="529" spans="3:12" ht="12.75" customHeight="1">
      <c r="C529" s="13"/>
      <c r="D529" s="13"/>
      <c r="E529" s="13"/>
      <c r="F529" s="13"/>
      <c r="G529" s="13"/>
      <c r="H529" s="13"/>
      <c r="I529" s="13"/>
      <c r="J529" s="13"/>
      <c r="K529" s="13"/>
      <c r="L529" s="13"/>
    </row>
    <row r="530" spans="3:12" ht="12.75" customHeight="1">
      <c r="C530" s="13"/>
      <c r="D530" s="13"/>
      <c r="E530" s="13"/>
      <c r="F530" s="13"/>
      <c r="G530" s="13"/>
      <c r="H530" s="13"/>
      <c r="I530" s="13"/>
      <c r="J530" s="13"/>
      <c r="K530" s="13"/>
      <c r="L530" s="13"/>
    </row>
    <row r="531" spans="3:12" ht="12.75" customHeight="1">
      <c r="C531" s="13"/>
      <c r="D531" s="13"/>
      <c r="E531" s="13"/>
      <c r="F531" s="13"/>
      <c r="G531" s="13"/>
      <c r="H531" s="13"/>
      <c r="I531" s="13"/>
      <c r="J531" s="13"/>
      <c r="K531" s="13"/>
      <c r="L531" s="13"/>
    </row>
    <row r="532" spans="3:12" ht="12.75" customHeight="1">
      <c r="C532" s="13"/>
      <c r="D532" s="13"/>
      <c r="E532" s="13"/>
      <c r="F532" s="13"/>
      <c r="G532" s="13"/>
      <c r="H532" s="13"/>
      <c r="I532" s="13"/>
      <c r="J532" s="13"/>
      <c r="K532" s="13"/>
      <c r="L532" s="13"/>
    </row>
    <row r="533" spans="3:12" ht="12.75" customHeight="1">
      <c r="C533" s="13"/>
      <c r="D533" s="13"/>
      <c r="E533" s="13"/>
      <c r="F533" s="13"/>
      <c r="G533" s="13"/>
      <c r="H533" s="13"/>
      <c r="I533" s="13"/>
      <c r="J533" s="13"/>
      <c r="K533" s="13"/>
      <c r="L533" s="13"/>
    </row>
    <row r="534" spans="3:12" ht="12.75" customHeight="1">
      <c r="C534" s="13"/>
      <c r="D534" s="13"/>
      <c r="E534" s="13"/>
      <c r="F534" s="13"/>
      <c r="G534" s="13"/>
      <c r="H534" s="13"/>
      <c r="I534" s="13"/>
      <c r="J534" s="13"/>
      <c r="K534" s="13"/>
      <c r="L534" s="13"/>
    </row>
    <row r="535" spans="3:12" ht="12.75" customHeight="1">
      <c r="C535" s="13"/>
      <c r="D535" s="13"/>
      <c r="E535" s="13"/>
      <c r="F535" s="13"/>
      <c r="G535" s="13"/>
      <c r="H535" s="13"/>
      <c r="I535" s="13"/>
      <c r="J535" s="13"/>
      <c r="K535" s="13"/>
      <c r="L535" s="13"/>
    </row>
    <row r="536" spans="3:12" ht="12.75" customHeight="1">
      <c r="C536" s="13"/>
      <c r="D536" s="13"/>
      <c r="E536" s="13"/>
      <c r="F536" s="13"/>
      <c r="G536" s="13"/>
      <c r="H536" s="13"/>
      <c r="I536" s="13"/>
      <c r="J536" s="13"/>
      <c r="K536" s="13"/>
      <c r="L536" s="13"/>
    </row>
    <row r="537" spans="3:12" ht="12.75" customHeight="1">
      <c r="C537" s="13"/>
      <c r="D537" s="13"/>
      <c r="E537" s="13"/>
      <c r="F537" s="13"/>
      <c r="G537" s="13"/>
      <c r="H537" s="13"/>
      <c r="I537" s="13"/>
      <c r="J537" s="13"/>
      <c r="K537" s="13"/>
      <c r="L537" s="13"/>
    </row>
    <row r="538" spans="3:12" ht="12.75" customHeight="1">
      <c r="C538" s="13"/>
      <c r="D538" s="13"/>
      <c r="E538" s="13"/>
      <c r="F538" s="13"/>
      <c r="G538" s="13"/>
      <c r="H538" s="13"/>
      <c r="I538" s="13"/>
      <c r="J538" s="13"/>
      <c r="K538" s="13"/>
      <c r="L538" s="13"/>
    </row>
    <row r="539" spans="3:12" ht="12.75" customHeight="1">
      <c r="C539" s="13"/>
      <c r="D539" s="13"/>
      <c r="E539" s="13"/>
      <c r="F539" s="13"/>
      <c r="G539" s="13"/>
      <c r="H539" s="13"/>
      <c r="I539" s="13"/>
      <c r="J539" s="13"/>
      <c r="K539" s="13"/>
      <c r="L539" s="13"/>
    </row>
    <row r="540" spans="3:12" ht="12.75" customHeight="1">
      <c r="C540" s="13"/>
      <c r="D540" s="13"/>
      <c r="E540" s="13"/>
      <c r="F540" s="13"/>
      <c r="G540" s="13"/>
      <c r="H540" s="13"/>
      <c r="I540" s="13"/>
      <c r="J540" s="13"/>
      <c r="K540" s="13"/>
      <c r="L540" s="13"/>
    </row>
    <row r="541" spans="3:12" ht="12.75" customHeight="1">
      <c r="C541" s="13"/>
      <c r="D541" s="13"/>
      <c r="E541" s="13"/>
      <c r="F541" s="13"/>
      <c r="G541" s="13"/>
      <c r="H541" s="13"/>
      <c r="I541" s="13"/>
      <c r="J541" s="13"/>
      <c r="K541" s="13"/>
      <c r="L541" s="13"/>
    </row>
    <row r="542" spans="3:12" ht="12.75" customHeight="1">
      <c r="C542" s="13"/>
      <c r="D542" s="13"/>
      <c r="E542" s="13"/>
      <c r="F542" s="13"/>
      <c r="G542" s="13"/>
      <c r="H542" s="13"/>
      <c r="I542" s="13"/>
      <c r="J542" s="13"/>
      <c r="K542" s="13"/>
      <c r="L542" s="13"/>
    </row>
    <row r="543" spans="3:12" ht="12.75" customHeight="1">
      <c r="C543" s="13"/>
      <c r="D543" s="13"/>
      <c r="E543" s="13"/>
      <c r="F543" s="13"/>
      <c r="G543" s="13"/>
      <c r="H543" s="13"/>
      <c r="I543" s="13"/>
      <c r="J543" s="13"/>
      <c r="K543" s="13"/>
      <c r="L543" s="13"/>
    </row>
    <row r="544" spans="3:12" ht="12.75" customHeight="1">
      <c r="C544" s="13"/>
      <c r="D544" s="13"/>
      <c r="E544" s="13"/>
      <c r="F544" s="13"/>
      <c r="G544" s="13"/>
      <c r="H544" s="13"/>
      <c r="I544" s="13"/>
      <c r="J544" s="13"/>
      <c r="K544" s="13"/>
      <c r="L544" s="13"/>
    </row>
    <row r="545" spans="3:12" ht="12.75" customHeight="1">
      <c r="C545" s="13"/>
      <c r="D545" s="13"/>
      <c r="E545" s="13"/>
      <c r="F545" s="13"/>
      <c r="G545" s="13"/>
      <c r="H545" s="13"/>
      <c r="I545" s="13"/>
      <c r="J545" s="13"/>
      <c r="K545" s="13"/>
      <c r="L545" s="13"/>
    </row>
    <row r="546" spans="3:12" ht="12.75" customHeight="1">
      <c r="C546" s="13"/>
      <c r="D546" s="13"/>
      <c r="E546" s="13"/>
      <c r="F546" s="13"/>
      <c r="G546" s="13"/>
      <c r="H546" s="13"/>
      <c r="I546" s="13"/>
      <c r="J546" s="13"/>
      <c r="K546" s="13"/>
      <c r="L546" s="13"/>
    </row>
    <row r="547" spans="3:12" ht="12.75" customHeight="1">
      <c r="C547" s="13"/>
      <c r="D547" s="13"/>
      <c r="E547" s="13"/>
      <c r="F547" s="13"/>
      <c r="G547" s="13"/>
      <c r="H547" s="13"/>
      <c r="I547" s="13"/>
      <c r="J547" s="13"/>
      <c r="K547" s="13"/>
      <c r="L547" s="13"/>
    </row>
    <row r="548" spans="3:12" ht="12.75" customHeight="1">
      <c r="C548" s="13"/>
      <c r="D548" s="13"/>
      <c r="E548" s="13"/>
      <c r="F548" s="13"/>
      <c r="G548" s="13"/>
      <c r="H548" s="13"/>
      <c r="I548" s="13"/>
      <c r="J548" s="13"/>
      <c r="K548" s="13"/>
      <c r="L548" s="13"/>
    </row>
    <row r="549" spans="3:12" ht="12.75" customHeight="1">
      <c r="C549" s="13"/>
      <c r="D549" s="13"/>
      <c r="E549" s="13"/>
      <c r="F549" s="13"/>
      <c r="G549" s="13"/>
      <c r="H549" s="13"/>
      <c r="I549" s="13"/>
      <c r="J549" s="13"/>
      <c r="K549" s="13"/>
      <c r="L549" s="13"/>
    </row>
    <row r="550" spans="3:12" ht="12.75" customHeight="1">
      <c r="C550" s="13"/>
      <c r="D550" s="13"/>
      <c r="E550" s="13"/>
      <c r="F550" s="13"/>
      <c r="G550" s="13"/>
      <c r="H550" s="13"/>
      <c r="I550" s="13"/>
      <c r="J550" s="13"/>
      <c r="K550" s="13"/>
      <c r="L550" s="13"/>
    </row>
    <row r="551" spans="3:12" ht="12.75" customHeight="1">
      <c r="C551" s="13"/>
      <c r="D551" s="13"/>
      <c r="E551" s="13"/>
      <c r="F551" s="13"/>
      <c r="G551" s="13"/>
      <c r="H551" s="13"/>
      <c r="I551" s="13"/>
      <c r="J551" s="13"/>
      <c r="K551" s="13"/>
      <c r="L551" s="13"/>
    </row>
    <row r="552" spans="3:12" ht="12.75" customHeight="1">
      <c r="C552" s="13"/>
      <c r="D552" s="13"/>
      <c r="E552" s="13"/>
      <c r="F552" s="13"/>
      <c r="G552" s="13"/>
      <c r="H552" s="13"/>
      <c r="I552" s="13"/>
      <c r="J552" s="13"/>
      <c r="K552" s="13"/>
      <c r="L552" s="13"/>
    </row>
    <row r="553" spans="3:12" ht="12.75" customHeight="1">
      <c r="C553" s="13"/>
      <c r="D553" s="13"/>
      <c r="E553" s="13"/>
      <c r="F553" s="13"/>
      <c r="G553" s="13"/>
      <c r="H553" s="13"/>
      <c r="I553" s="13"/>
      <c r="J553" s="13"/>
      <c r="K553" s="13"/>
      <c r="L553" s="13"/>
    </row>
    <row r="554" spans="3:12" ht="12.75" customHeight="1">
      <c r="C554" s="13"/>
      <c r="D554" s="13"/>
      <c r="E554" s="13"/>
      <c r="F554" s="13"/>
      <c r="G554" s="13"/>
      <c r="H554" s="13"/>
      <c r="I554" s="13"/>
      <c r="J554" s="13"/>
      <c r="K554" s="13"/>
      <c r="L554" s="13"/>
    </row>
    <row r="555" spans="3:12" ht="12.75" customHeight="1">
      <c r="C555" s="13"/>
      <c r="D555" s="13"/>
      <c r="E555" s="13"/>
      <c r="F555" s="13"/>
      <c r="G555" s="13"/>
      <c r="H555" s="13"/>
      <c r="I555" s="13"/>
      <c r="J555" s="13"/>
      <c r="K555" s="13"/>
      <c r="L555" s="13"/>
    </row>
    <row r="556" spans="3:12" ht="12.75" customHeight="1">
      <c r="C556" s="13"/>
      <c r="D556" s="13"/>
      <c r="E556" s="13"/>
      <c r="F556" s="13"/>
      <c r="G556" s="13"/>
      <c r="H556" s="13"/>
      <c r="I556" s="13"/>
      <c r="J556" s="13"/>
      <c r="K556" s="13"/>
      <c r="L556" s="13"/>
    </row>
    <row r="557" spans="3:12" ht="12.75" customHeight="1">
      <c r="C557" s="13"/>
      <c r="D557" s="13"/>
      <c r="E557" s="13"/>
      <c r="F557" s="13"/>
      <c r="G557" s="13"/>
      <c r="H557" s="13"/>
      <c r="I557" s="13"/>
      <c r="J557" s="13"/>
      <c r="K557" s="13"/>
      <c r="L557" s="13"/>
    </row>
    <row r="558" spans="3:12" ht="12.75" customHeight="1">
      <c r="C558" s="13"/>
      <c r="D558" s="13"/>
      <c r="E558" s="13"/>
      <c r="F558" s="13"/>
      <c r="G558" s="13"/>
      <c r="H558" s="13"/>
      <c r="I558" s="13"/>
      <c r="J558" s="13"/>
      <c r="K558" s="13"/>
      <c r="L558" s="13"/>
    </row>
    <row r="559" spans="3:12" ht="12.75" customHeight="1">
      <c r="C559" s="13"/>
      <c r="D559" s="13"/>
      <c r="E559" s="13"/>
      <c r="F559" s="13"/>
      <c r="G559" s="13"/>
      <c r="H559" s="13"/>
      <c r="I559" s="13"/>
      <c r="J559" s="13"/>
      <c r="K559" s="13"/>
      <c r="L559" s="13"/>
    </row>
    <row r="560" spans="3:12" ht="12.75" customHeight="1">
      <c r="C560" s="13"/>
      <c r="D560" s="13"/>
      <c r="E560" s="13"/>
      <c r="F560" s="13"/>
      <c r="G560" s="13"/>
      <c r="H560" s="13"/>
      <c r="I560" s="13"/>
      <c r="J560" s="13"/>
      <c r="K560" s="13"/>
      <c r="L560" s="13"/>
    </row>
    <row r="561" spans="3:12" ht="12.75" customHeight="1">
      <c r="C561" s="13"/>
      <c r="D561" s="13"/>
      <c r="E561" s="13"/>
      <c r="F561" s="13"/>
      <c r="G561" s="13"/>
      <c r="H561" s="13"/>
      <c r="I561" s="13"/>
      <c r="J561" s="13"/>
      <c r="K561" s="13"/>
      <c r="L561" s="13"/>
    </row>
    <row r="562" spans="3:12" ht="12.75" customHeight="1">
      <c r="C562" s="13"/>
      <c r="D562" s="13"/>
      <c r="E562" s="13"/>
      <c r="F562" s="13"/>
      <c r="G562" s="13"/>
      <c r="H562" s="13"/>
      <c r="I562" s="13"/>
      <c r="J562" s="13"/>
      <c r="K562" s="13"/>
      <c r="L562" s="13"/>
    </row>
    <row r="563" spans="3:12" ht="12.75" customHeight="1">
      <c r="C563" s="13"/>
      <c r="D563" s="13"/>
      <c r="E563" s="13"/>
      <c r="F563" s="13"/>
      <c r="G563" s="13"/>
      <c r="H563" s="13"/>
      <c r="I563" s="13"/>
      <c r="J563" s="13"/>
      <c r="K563" s="13"/>
      <c r="L563" s="13"/>
    </row>
    <row r="564" spans="3:12" ht="12.75" customHeight="1">
      <c r="C564" s="13"/>
      <c r="D564" s="13"/>
      <c r="E564" s="13"/>
      <c r="F564" s="13"/>
      <c r="G564" s="13"/>
      <c r="H564" s="13"/>
      <c r="I564" s="13"/>
      <c r="J564" s="13"/>
      <c r="K564" s="13"/>
      <c r="L564" s="13"/>
    </row>
    <row r="565" spans="3:12" ht="12.75" customHeight="1">
      <c r="C565" s="13"/>
      <c r="D565" s="13"/>
      <c r="E565" s="13"/>
      <c r="F565" s="13"/>
      <c r="G565" s="13"/>
      <c r="H565" s="13"/>
      <c r="I565" s="13"/>
      <c r="J565" s="13"/>
      <c r="K565" s="13"/>
      <c r="L565" s="13"/>
    </row>
    <row r="566" spans="3:12" ht="12.75" customHeight="1">
      <c r="C566" s="13"/>
      <c r="D566" s="13"/>
      <c r="E566" s="13"/>
      <c r="F566" s="13"/>
      <c r="G566" s="13"/>
      <c r="H566" s="13"/>
      <c r="I566" s="13"/>
      <c r="J566" s="13"/>
      <c r="K566" s="13"/>
      <c r="L566" s="13"/>
    </row>
    <row r="567" spans="3:12" ht="12.75" customHeight="1">
      <c r="C567" s="13"/>
      <c r="D567" s="13"/>
      <c r="E567" s="13"/>
      <c r="F567" s="13"/>
      <c r="G567" s="13"/>
      <c r="H567" s="13"/>
      <c r="I567" s="13"/>
      <c r="J567" s="13"/>
      <c r="K567" s="13"/>
      <c r="L567" s="13"/>
    </row>
    <row r="568" spans="3:12" ht="12.75" customHeight="1">
      <c r="C568" s="13"/>
      <c r="D568" s="13"/>
      <c r="E568" s="13"/>
      <c r="F568" s="13"/>
      <c r="G568" s="13"/>
      <c r="H568" s="13"/>
      <c r="I568" s="13"/>
      <c r="J568" s="13"/>
      <c r="K568" s="13"/>
      <c r="L568" s="13"/>
    </row>
    <row r="569" spans="3:12" ht="12.75" customHeight="1">
      <c r="C569" s="13"/>
      <c r="D569" s="13"/>
      <c r="E569" s="13"/>
      <c r="F569" s="13"/>
      <c r="G569" s="13"/>
      <c r="H569" s="13"/>
      <c r="I569" s="13"/>
      <c r="J569" s="13"/>
      <c r="K569" s="13"/>
      <c r="L569" s="13"/>
    </row>
    <row r="570" spans="3:12" ht="12.75" customHeight="1">
      <c r="C570" s="13"/>
      <c r="D570" s="13"/>
      <c r="E570" s="13"/>
      <c r="F570" s="13"/>
      <c r="G570" s="13"/>
      <c r="H570" s="13"/>
      <c r="I570" s="13"/>
      <c r="J570" s="13"/>
      <c r="K570" s="13"/>
      <c r="L570" s="13"/>
    </row>
    <row r="571" spans="3:12" ht="12.75" customHeight="1">
      <c r="C571" s="13"/>
      <c r="D571" s="13"/>
      <c r="E571" s="13"/>
      <c r="F571" s="13"/>
      <c r="G571" s="13"/>
      <c r="H571" s="13"/>
      <c r="I571" s="13"/>
      <c r="J571" s="13"/>
      <c r="K571" s="13"/>
      <c r="L571" s="13"/>
    </row>
    <row r="572" spans="3:12" ht="12.75" customHeight="1">
      <c r="C572" s="13"/>
      <c r="D572" s="13"/>
      <c r="E572" s="13"/>
      <c r="F572" s="13"/>
      <c r="G572" s="13"/>
      <c r="H572" s="13"/>
      <c r="I572" s="13"/>
      <c r="J572" s="13"/>
      <c r="K572" s="13"/>
      <c r="L572" s="13"/>
    </row>
    <row r="573" spans="3:12" ht="12.75" customHeight="1">
      <c r="C573" s="13"/>
      <c r="D573" s="13"/>
      <c r="E573" s="13"/>
      <c r="F573" s="13"/>
      <c r="G573" s="13"/>
      <c r="H573" s="13"/>
      <c r="I573" s="13"/>
      <c r="J573" s="13"/>
      <c r="K573" s="13"/>
      <c r="L573" s="13"/>
    </row>
    <row r="574" spans="3:12" ht="12.75" customHeight="1">
      <c r="C574" s="13"/>
      <c r="D574" s="13"/>
      <c r="E574" s="13"/>
      <c r="F574" s="13"/>
      <c r="G574" s="13"/>
      <c r="H574" s="13"/>
      <c r="I574" s="13"/>
      <c r="J574" s="13"/>
      <c r="K574" s="13"/>
      <c r="L574" s="13"/>
    </row>
    <row r="575" spans="3:12" ht="12.75" customHeight="1">
      <c r="C575" s="13"/>
      <c r="D575" s="13"/>
      <c r="E575" s="13"/>
      <c r="F575" s="13"/>
      <c r="G575" s="13"/>
      <c r="H575" s="13"/>
      <c r="I575" s="13"/>
      <c r="J575" s="13"/>
      <c r="K575" s="13"/>
      <c r="L575" s="13"/>
    </row>
    <row r="576" spans="3:12" ht="12.75" customHeight="1">
      <c r="C576" s="13"/>
      <c r="D576" s="13"/>
      <c r="E576" s="13"/>
      <c r="F576" s="13"/>
      <c r="G576" s="13"/>
      <c r="H576" s="13"/>
      <c r="I576" s="13"/>
      <c r="J576" s="13"/>
      <c r="K576" s="13"/>
      <c r="L576" s="13"/>
    </row>
    <row r="577" spans="3:12" ht="12.75" customHeight="1">
      <c r="C577" s="13"/>
      <c r="D577" s="13"/>
      <c r="E577" s="13"/>
      <c r="F577" s="13"/>
      <c r="G577" s="13"/>
      <c r="H577" s="13"/>
      <c r="I577" s="13"/>
      <c r="J577" s="13"/>
      <c r="K577" s="13"/>
      <c r="L577" s="13"/>
    </row>
    <row r="578" spans="3:12" ht="12.75" customHeight="1">
      <c r="C578" s="13"/>
      <c r="D578" s="13"/>
      <c r="E578" s="13"/>
      <c r="F578" s="13"/>
      <c r="G578" s="13"/>
      <c r="H578" s="13"/>
      <c r="I578" s="13"/>
      <c r="J578" s="13"/>
      <c r="K578" s="13"/>
      <c r="L578" s="13"/>
    </row>
    <row r="579" spans="3:12" ht="12.75" customHeight="1">
      <c r="C579" s="13"/>
      <c r="D579" s="13"/>
      <c r="E579" s="13"/>
      <c r="F579" s="13"/>
      <c r="G579" s="13"/>
      <c r="H579" s="13"/>
      <c r="I579" s="13"/>
      <c r="J579" s="13"/>
      <c r="K579" s="13"/>
      <c r="L579" s="13"/>
    </row>
    <row r="580" spans="3:12" ht="12.75" customHeight="1">
      <c r="C580" s="13"/>
      <c r="D580" s="13"/>
      <c r="E580" s="13"/>
      <c r="F580" s="13"/>
      <c r="G580" s="13"/>
      <c r="H580" s="13"/>
      <c r="I580" s="13"/>
      <c r="J580" s="13"/>
      <c r="K580" s="13"/>
      <c r="L580" s="13"/>
    </row>
    <row r="581" spans="3:12" ht="12.75" customHeight="1">
      <c r="C581" s="13"/>
      <c r="D581" s="13"/>
      <c r="E581" s="13"/>
      <c r="F581" s="13"/>
      <c r="G581" s="13"/>
      <c r="H581" s="13"/>
      <c r="I581" s="13"/>
      <c r="J581" s="13"/>
      <c r="K581" s="13"/>
      <c r="L581" s="13"/>
    </row>
    <row r="582" spans="3:12" ht="12.75" customHeight="1">
      <c r="C582" s="13"/>
      <c r="D582" s="13"/>
      <c r="E582" s="13"/>
      <c r="F582" s="13"/>
      <c r="G582" s="13"/>
      <c r="H582" s="13"/>
      <c r="I582" s="13"/>
      <c r="J582" s="13"/>
      <c r="K582" s="13"/>
      <c r="L582" s="13"/>
    </row>
    <row r="583" spans="3:12" ht="12.75" customHeight="1">
      <c r="C583" s="13"/>
      <c r="D583" s="13"/>
      <c r="E583" s="13"/>
      <c r="F583" s="13"/>
      <c r="G583" s="13"/>
      <c r="H583" s="13"/>
      <c r="I583" s="13"/>
      <c r="J583" s="13"/>
      <c r="K583" s="13"/>
      <c r="L583" s="13"/>
    </row>
    <row r="584" spans="3:12" ht="12.75" customHeight="1">
      <c r="C584" s="13"/>
      <c r="D584" s="13"/>
      <c r="E584" s="13"/>
      <c r="F584" s="13"/>
      <c r="G584" s="13"/>
      <c r="H584" s="13"/>
      <c r="I584" s="13"/>
      <c r="J584" s="13"/>
      <c r="K584" s="13"/>
      <c r="L584" s="13"/>
    </row>
    <row r="585" spans="3:12" ht="12.75" customHeight="1">
      <c r="C585" s="13"/>
      <c r="D585" s="13"/>
      <c r="E585" s="13"/>
      <c r="F585" s="13"/>
      <c r="G585" s="13"/>
      <c r="H585" s="13"/>
      <c r="I585" s="13"/>
      <c r="J585" s="13"/>
      <c r="K585" s="13"/>
      <c r="L585" s="13"/>
    </row>
    <row r="586" spans="3:12" ht="12.75" customHeight="1">
      <c r="C586" s="13"/>
      <c r="D586" s="13"/>
      <c r="E586" s="13"/>
      <c r="F586" s="13"/>
      <c r="G586" s="13"/>
      <c r="H586" s="13"/>
      <c r="I586" s="13"/>
      <c r="J586" s="13"/>
      <c r="K586" s="13"/>
      <c r="L586" s="13"/>
    </row>
    <row r="587" spans="3:12" ht="12.75" customHeight="1">
      <c r="C587" s="13"/>
      <c r="D587" s="13"/>
      <c r="E587" s="13"/>
      <c r="F587" s="13"/>
      <c r="G587" s="13"/>
      <c r="H587" s="13"/>
      <c r="I587" s="13"/>
      <c r="J587" s="13"/>
      <c r="K587" s="13"/>
      <c r="L587" s="13"/>
    </row>
    <row r="588" spans="3:12" ht="12.75" customHeight="1">
      <c r="C588" s="13"/>
      <c r="D588" s="13"/>
      <c r="E588" s="13"/>
      <c r="F588" s="13"/>
      <c r="G588" s="13"/>
      <c r="H588" s="13"/>
      <c r="I588" s="13"/>
      <c r="J588" s="13"/>
      <c r="K588" s="13"/>
      <c r="L588" s="13"/>
    </row>
    <row r="589" spans="3:12" ht="12.75" customHeight="1">
      <c r="C589" s="13"/>
      <c r="D589" s="13"/>
      <c r="E589" s="13"/>
      <c r="F589" s="13"/>
      <c r="G589" s="13"/>
      <c r="H589" s="13"/>
      <c r="I589" s="13"/>
      <c r="J589" s="13"/>
      <c r="K589" s="13"/>
      <c r="L589" s="13"/>
    </row>
    <row r="590" spans="3:12" ht="12.75" customHeight="1">
      <c r="C590" s="13"/>
      <c r="D590" s="13"/>
      <c r="E590" s="13"/>
      <c r="F590" s="13"/>
      <c r="G590" s="13"/>
      <c r="H590" s="13"/>
      <c r="I590" s="13"/>
      <c r="J590" s="13"/>
      <c r="K590" s="13"/>
      <c r="L590" s="13"/>
    </row>
    <row r="591" spans="3:12" ht="12.75" customHeight="1">
      <c r="C591" s="13"/>
      <c r="D591" s="13"/>
      <c r="E591" s="13"/>
      <c r="F591" s="13"/>
      <c r="G591" s="13"/>
      <c r="H591" s="13"/>
      <c r="I591" s="13"/>
      <c r="J591" s="13"/>
      <c r="K591" s="13"/>
      <c r="L591" s="13"/>
    </row>
    <row r="592" spans="3:12" ht="12.75" customHeight="1">
      <c r="C592" s="13"/>
      <c r="D592" s="13"/>
      <c r="E592" s="13"/>
      <c r="F592" s="13"/>
      <c r="G592" s="13"/>
      <c r="H592" s="13"/>
      <c r="I592" s="13"/>
      <c r="J592" s="13"/>
      <c r="K592" s="13"/>
      <c r="L592" s="13"/>
    </row>
    <row r="593" spans="3:12" ht="12.75" customHeight="1">
      <c r="C593" s="13"/>
      <c r="D593" s="13"/>
      <c r="E593" s="13"/>
      <c r="F593" s="13"/>
      <c r="G593" s="13"/>
      <c r="H593" s="13"/>
      <c r="I593" s="13"/>
      <c r="J593" s="13"/>
      <c r="K593" s="13"/>
      <c r="L593" s="13"/>
    </row>
    <row r="594" spans="3:12" ht="12.75" customHeight="1">
      <c r="C594" s="13"/>
      <c r="D594" s="13"/>
      <c r="E594" s="13"/>
      <c r="F594" s="13"/>
      <c r="G594" s="13"/>
      <c r="H594" s="13"/>
      <c r="I594" s="13"/>
      <c r="J594" s="13"/>
      <c r="K594" s="13"/>
      <c r="L594" s="13"/>
    </row>
    <row r="595" spans="3:12" ht="12.75" customHeight="1">
      <c r="C595" s="13"/>
      <c r="D595" s="13"/>
      <c r="E595" s="13"/>
      <c r="F595" s="13"/>
      <c r="G595" s="13"/>
      <c r="H595" s="13"/>
      <c r="I595" s="13"/>
      <c r="J595" s="13"/>
      <c r="K595" s="13"/>
      <c r="L595" s="13"/>
    </row>
    <row r="596" spans="3:12" ht="12.75" customHeight="1">
      <c r="C596" s="13"/>
      <c r="D596" s="13"/>
      <c r="E596" s="13"/>
      <c r="F596" s="13"/>
      <c r="G596" s="13"/>
      <c r="H596" s="13"/>
      <c r="I596" s="13"/>
      <c r="J596" s="13"/>
      <c r="K596" s="13"/>
      <c r="L596" s="13"/>
    </row>
    <row r="597" spans="3:12" ht="12.75" customHeight="1">
      <c r="C597" s="13"/>
      <c r="D597" s="13"/>
      <c r="E597" s="13"/>
      <c r="F597" s="13"/>
      <c r="G597" s="13"/>
      <c r="H597" s="13"/>
      <c r="I597" s="13"/>
      <c r="J597" s="13"/>
      <c r="K597" s="13"/>
      <c r="L597" s="13"/>
    </row>
    <row r="598" spans="3:12" ht="12.75" customHeight="1">
      <c r="C598" s="13"/>
      <c r="D598" s="13"/>
      <c r="E598" s="13"/>
      <c r="F598" s="13"/>
      <c r="G598" s="13"/>
      <c r="H598" s="13"/>
      <c r="I598" s="13"/>
      <c r="J598" s="13"/>
      <c r="K598" s="13"/>
      <c r="L598" s="13"/>
    </row>
    <row r="599" spans="3:12" ht="12.75" customHeight="1">
      <c r="C599" s="13"/>
      <c r="D599" s="13"/>
      <c r="E599" s="13"/>
      <c r="F599" s="13"/>
      <c r="G599" s="13"/>
      <c r="H599" s="13"/>
      <c r="I599" s="13"/>
      <c r="J599" s="13"/>
      <c r="K599" s="13"/>
      <c r="L599" s="13"/>
    </row>
    <row r="600" spans="3:12" ht="12.75" customHeight="1">
      <c r="C600" s="13"/>
      <c r="D600" s="13"/>
      <c r="E600" s="13"/>
      <c r="F600" s="13"/>
      <c r="G600" s="13"/>
      <c r="H600" s="13"/>
      <c r="I600" s="13"/>
      <c r="J600" s="13"/>
      <c r="K600" s="13"/>
      <c r="L600" s="13"/>
    </row>
    <row r="601" spans="3:12" ht="12.75" customHeight="1">
      <c r="C601" s="13"/>
      <c r="D601" s="13"/>
      <c r="E601" s="13"/>
      <c r="F601" s="13"/>
      <c r="G601" s="13"/>
      <c r="H601" s="13"/>
      <c r="I601" s="13"/>
      <c r="J601" s="13"/>
      <c r="K601" s="13"/>
      <c r="L601" s="13"/>
    </row>
    <row r="602" spans="3:12" ht="12.75" customHeight="1">
      <c r="C602" s="13"/>
      <c r="D602" s="13"/>
      <c r="E602" s="13"/>
      <c r="F602" s="13"/>
      <c r="G602" s="13"/>
      <c r="H602" s="13"/>
      <c r="I602" s="13"/>
      <c r="J602" s="13"/>
      <c r="K602" s="13"/>
      <c r="L602" s="13"/>
    </row>
    <row r="603" spans="3:12" ht="12.75" customHeight="1">
      <c r="C603" s="13"/>
      <c r="D603" s="13"/>
      <c r="E603" s="13"/>
      <c r="F603" s="13"/>
      <c r="G603" s="13"/>
      <c r="H603" s="13"/>
      <c r="I603" s="13"/>
      <c r="J603" s="13"/>
      <c r="K603" s="13"/>
      <c r="L603" s="13"/>
    </row>
    <row r="604" spans="3:12" ht="12.75" customHeight="1">
      <c r="C604" s="13"/>
      <c r="D604" s="13"/>
      <c r="E604" s="13"/>
      <c r="F604" s="13"/>
      <c r="G604" s="13"/>
      <c r="H604" s="13"/>
      <c r="I604" s="13"/>
      <c r="J604" s="13"/>
      <c r="K604" s="13"/>
      <c r="L604" s="13"/>
    </row>
    <row r="605" spans="3:12" ht="12.75" customHeight="1">
      <c r="C605" s="13"/>
      <c r="D605" s="13"/>
      <c r="E605" s="13"/>
      <c r="F605" s="13"/>
      <c r="G605" s="13"/>
      <c r="H605" s="13"/>
      <c r="I605" s="13"/>
      <c r="J605" s="13"/>
      <c r="K605" s="13"/>
      <c r="L605" s="13"/>
    </row>
    <row r="606" spans="3:12" ht="12.75" customHeight="1">
      <c r="C606" s="13"/>
      <c r="D606" s="13"/>
      <c r="E606" s="13"/>
      <c r="F606" s="13"/>
      <c r="G606" s="13"/>
      <c r="H606" s="13"/>
      <c r="I606" s="13"/>
      <c r="J606" s="13"/>
      <c r="K606" s="13"/>
      <c r="L606" s="13"/>
    </row>
    <row r="607" spans="3:12" ht="12.75" customHeight="1">
      <c r="C607" s="13"/>
      <c r="D607" s="13"/>
      <c r="E607" s="13"/>
      <c r="F607" s="13"/>
      <c r="G607" s="13"/>
      <c r="H607" s="13"/>
      <c r="I607" s="13"/>
      <c r="J607" s="13"/>
      <c r="K607" s="13"/>
      <c r="L607" s="13"/>
    </row>
    <row r="608" spans="3:12" ht="12.75" customHeight="1">
      <c r="C608" s="13"/>
      <c r="D608" s="13"/>
      <c r="E608" s="13"/>
      <c r="F608" s="13"/>
      <c r="G608" s="13"/>
      <c r="H608" s="13"/>
      <c r="I608" s="13"/>
      <c r="J608" s="13"/>
      <c r="K608" s="13"/>
      <c r="L608" s="13"/>
    </row>
    <row r="609" spans="3:12" ht="12.75" customHeight="1">
      <c r="C609" s="13"/>
      <c r="D609" s="13"/>
      <c r="E609" s="13"/>
      <c r="F609" s="13"/>
      <c r="G609" s="13"/>
      <c r="H609" s="13"/>
      <c r="I609" s="13"/>
      <c r="J609" s="13"/>
      <c r="K609" s="13"/>
      <c r="L609" s="13"/>
    </row>
    <row r="610" spans="3:12" ht="12.75" customHeight="1">
      <c r="C610" s="13"/>
      <c r="D610" s="13"/>
      <c r="E610" s="13"/>
      <c r="F610" s="13"/>
      <c r="G610" s="13"/>
      <c r="H610" s="13"/>
      <c r="I610" s="13"/>
      <c r="J610" s="13"/>
      <c r="K610" s="13"/>
      <c r="L610" s="13"/>
    </row>
    <row r="611" spans="3:12" ht="12.75" customHeight="1">
      <c r="C611" s="13"/>
      <c r="D611" s="13"/>
      <c r="E611" s="13"/>
      <c r="F611" s="13"/>
      <c r="G611" s="13"/>
      <c r="H611" s="13"/>
      <c r="I611" s="13"/>
      <c r="J611" s="13"/>
      <c r="K611" s="13"/>
      <c r="L611" s="13"/>
    </row>
    <row r="612" spans="3:12" ht="12.75" customHeight="1">
      <c r="C612" s="13"/>
      <c r="D612" s="13"/>
      <c r="E612" s="13"/>
      <c r="F612" s="13"/>
      <c r="G612" s="13"/>
      <c r="H612" s="13"/>
      <c r="I612" s="13"/>
      <c r="J612" s="13"/>
      <c r="K612" s="13"/>
      <c r="L612" s="13"/>
    </row>
    <row r="613" spans="3:12" ht="12.75" customHeight="1">
      <c r="C613" s="13"/>
      <c r="D613" s="13"/>
      <c r="E613" s="13"/>
      <c r="F613" s="13"/>
      <c r="G613" s="13"/>
      <c r="H613" s="13"/>
      <c r="I613" s="13"/>
      <c r="J613" s="13"/>
      <c r="K613" s="13"/>
      <c r="L613" s="13"/>
    </row>
    <row r="614" spans="3:12" ht="12.75" customHeight="1">
      <c r="C614" s="13"/>
      <c r="D614" s="13"/>
      <c r="E614" s="13"/>
      <c r="F614" s="13"/>
      <c r="G614" s="13"/>
      <c r="H614" s="13"/>
      <c r="I614" s="13"/>
      <c r="J614" s="13"/>
      <c r="K614" s="13"/>
      <c r="L614" s="13"/>
    </row>
    <row r="615" spans="3:12" ht="12.75" customHeight="1">
      <c r="C615" s="13"/>
      <c r="D615" s="13"/>
      <c r="E615" s="13"/>
      <c r="F615" s="13"/>
      <c r="G615" s="13"/>
      <c r="H615" s="13"/>
      <c r="I615" s="13"/>
      <c r="J615" s="13"/>
      <c r="K615" s="13"/>
      <c r="L615" s="13"/>
    </row>
    <row r="616" spans="3:12" ht="12.75" customHeight="1">
      <c r="C616" s="13"/>
      <c r="D616" s="13"/>
      <c r="E616" s="13"/>
      <c r="F616" s="13"/>
      <c r="G616" s="13"/>
      <c r="H616" s="13"/>
      <c r="I616" s="13"/>
      <c r="J616" s="13"/>
      <c r="K616" s="13"/>
      <c r="L616" s="13"/>
    </row>
    <row r="617" spans="3:12" ht="12.75" customHeight="1">
      <c r="C617" s="13"/>
      <c r="D617" s="13"/>
      <c r="E617" s="13"/>
      <c r="F617" s="13"/>
      <c r="G617" s="13"/>
      <c r="H617" s="13"/>
      <c r="I617" s="13"/>
      <c r="J617" s="13"/>
      <c r="K617" s="13"/>
      <c r="L617" s="13"/>
    </row>
    <row r="618" spans="3:12" ht="12.75" customHeight="1">
      <c r="C618" s="13"/>
      <c r="D618" s="13"/>
      <c r="E618" s="13"/>
      <c r="F618" s="13"/>
      <c r="G618" s="13"/>
      <c r="H618" s="13"/>
      <c r="I618" s="13"/>
      <c r="J618" s="13"/>
      <c r="K618" s="13"/>
      <c r="L618" s="13"/>
    </row>
    <row r="619" spans="3:12" ht="12.75" customHeight="1">
      <c r="C619" s="13"/>
      <c r="D619" s="13"/>
      <c r="E619" s="13"/>
      <c r="F619" s="13"/>
      <c r="G619" s="13"/>
      <c r="H619" s="13"/>
      <c r="I619" s="13"/>
      <c r="J619" s="13"/>
      <c r="K619" s="13"/>
      <c r="L619" s="13"/>
    </row>
    <row r="620" spans="3:12" ht="12.75" customHeight="1">
      <c r="C620" s="13"/>
      <c r="D620" s="13"/>
      <c r="E620" s="13"/>
      <c r="F620" s="13"/>
      <c r="G620" s="13"/>
      <c r="H620" s="13"/>
      <c r="I620" s="13"/>
      <c r="J620" s="13"/>
      <c r="K620" s="13"/>
      <c r="L620" s="13"/>
    </row>
    <row r="621" spans="3:12" ht="12.75" customHeight="1">
      <c r="C621" s="13"/>
      <c r="D621" s="13"/>
      <c r="E621" s="13"/>
      <c r="F621" s="13"/>
      <c r="G621" s="13"/>
      <c r="H621" s="13"/>
      <c r="I621" s="13"/>
      <c r="J621" s="13"/>
      <c r="K621" s="13"/>
      <c r="L621" s="13"/>
    </row>
    <row r="622" spans="3:12" ht="12.75" customHeight="1">
      <c r="C622" s="13"/>
      <c r="D622" s="13"/>
      <c r="E622" s="13"/>
      <c r="F622" s="13"/>
      <c r="G622" s="13"/>
      <c r="H622" s="13"/>
      <c r="I622" s="13"/>
      <c r="J622" s="13"/>
      <c r="K622" s="13"/>
      <c r="L622" s="13"/>
    </row>
    <row r="623" spans="3:12" ht="12.75" customHeight="1">
      <c r="C623" s="13"/>
      <c r="D623" s="13"/>
      <c r="E623" s="13"/>
      <c r="F623" s="13"/>
      <c r="G623" s="13"/>
      <c r="H623" s="13"/>
      <c r="I623" s="13"/>
      <c r="J623" s="13"/>
      <c r="K623" s="13"/>
      <c r="L623" s="13"/>
    </row>
    <row r="624" spans="3:12" ht="12.75" customHeight="1">
      <c r="C624" s="13"/>
      <c r="D624" s="13"/>
      <c r="E624" s="13"/>
      <c r="F624" s="13"/>
      <c r="G624" s="13"/>
      <c r="H624" s="13"/>
      <c r="I624" s="13"/>
      <c r="J624" s="13"/>
      <c r="K624" s="13"/>
      <c r="L624" s="13"/>
    </row>
    <row r="625" spans="3:12" ht="12.75" customHeight="1">
      <c r="C625" s="13"/>
      <c r="D625" s="13"/>
      <c r="E625" s="13"/>
      <c r="F625" s="13"/>
      <c r="G625" s="13"/>
      <c r="H625" s="13"/>
      <c r="I625" s="13"/>
      <c r="J625" s="13"/>
      <c r="K625" s="13"/>
      <c r="L625" s="13"/>
    </row>
    <row r="626" spans="3:12" ht="12.75" customHeight="1">
      <c r="C626" s="13"/>
      <c r="D626" s="13"/>
      <c r="E626" s="13"/>
      <c r="F626" s="13"/>
      <c r="G626" s="13"/>
      <c r="H626" s="13"/>
      <c r="I626" s="13"/>
      <c r="J626" s="13"/>
      <c r="K626" s="13"/>
      <c r="L626" s="13"/>
    </row>
    <row r="627" spans="3:12" ht="12.75" customHeight="1">
      <c r="C627" s="13"/>
      <c r="D627" s="13"/>
      <c r="E627" s="13"/>
      <c r="F627" s="13"/>
      <c r="G627" s="13"/>
      <c r="H627" s="13"/>
      <c r="I627" s="13"/>
      <c r="J627" s="13"/>
      <c r="K627" s="13"/>
      <c r="L627" s="13"/>
    </row>
    <row r="628" spans="3:12" ht="12.75" customHeight="1">
      <c r="C628" s="13"/>
      <c r="D628" s="13"/>
      <c r="E628" s="13"/>
      <c r="F628" s="13"/>
      <c r="G628" s="13"/>
      <c r="H628" s="13"/>
      <c r="I628" s="13"/>
      <c r="J628" s="13"/>
      <c r="K628" s="13"/>
      <c r="L628" s="13"/>
    </row>
    <row r="629" spans="3:12" ht="12.75" customHeight="1">
      <c r="C629" s="13"/>
      <c r="D629" s="13"/>
      <c r="E629" s="13"/>
      <c r="F629" s="13"/>
      <c r="G629" s="13"/>
      <c r="H629" s="13"/>
      <c r="I629" s="13"/>
      <c r="J629" s="13"/>
      <c r="K629" s="13"/>
      <c r="L629" s="13"/>
    </row>
    <row r="630" spans="3:12" ht="12.75" customHeight="1">
      <c r="C630" s="13"/>
      <c r="D630" s="13"/>
      <c r="E630" s="13"/>
      <c r="F630" s="13"/>
      <c r="G630" s="13"/>
      <c r="H630" s="13"/>
      <c r="I630" s="13"/>
      <c r="J630" s="13"/>
      <c r="K630" s="13"/>
      <c r="L630" s="13"/>
    </row>
    <row r="631" spans="3:12" ht="12.75" customHeight="1">
      <c r="C631" s="13"/>
      <c r="D631" s="13"/>
      <c r="E631" s="13"/>
      <c r="F631" s="13"/>
      <c r="G631" s="13"/>
      <c r="H631" s="13"/>
      <c r="I631" s="13"/>
      <c r="J631" s="13"/>
      <c r="K631" s="13"/>
      <c r="L631" s="13"/>
    </row>
    <row r="632" spans="3:12" ht="12.75" customHeight="1">
      <c r="C632" s="13"/>
      <c r="D632" s="13"/>
      <c r="E632" s="13"/>
      <c r="F632" s="13"/>
      <c r="G632" s="13"/>
      <c r="H632" s="13"/>
      <c r="I632" s="13"/>
      <c r="J632" s="13"/>
      <c r="K632" s="13"/>
      <c r="L632" s="13"/>
    </row>
    <row r="633" spans="3:12" ht="12.75" customHeight="1">
      <c r="C633" s="13"/>
      <c r="D633" s="13"/>
      <c r="E633" s="13"/>
      <c r="F633" s="13"/>
      <c r="G633" s="13"/>
      <c r="H633" s="13"/>
      <c r="I633" s="13"/>
      <c r="J633" s="13"/>
      <c r="K633" s="13"/>
      <c r="L633" s="13"/>
    </row>
    <row r="634" spans="3:12" ht="12.75" customHeight="1">
      <c r="C634" s="13"/>
      <c r="D634" s="13"/>
      <c r="E634" s="13"/>
      <c r="F634" s="13"/>
      <c r="G634" s="13"/>
      <c r="H634" s="13"/>
      <c r="I634" s="13"/>
      <c r="J634" s="13"/>
      <c r="K634" s="13"/>
      <c r="L634" s="13"/>
    </row>
    <row r="635" spans="3:12" ht="12.75" customHeight="1">
      <c r="C635" s="13"/>
      <c r="D635" s="13"/>
      <c r="E635" s="13"/>
      <c r="F635" s="13"/>
      <c r="G635" s="13"/>
      <c r="H635" s="13"/>
      <c r="I635" s="13"/>
      <c r="J635" s="13"/>
      <c r="K635" s="13"/>
      <c r="L635" s="13"/>
    </row>
    <row r="636" spans="3:12" ht="12.75" customHeight="1">
      <c r="C636" s="13"/>
      <c r="D636" s="13"/>
      <c r="E636" s="13"/>
      <c r="F636" s="13"/>
      <c r="G636" s="13"/>
      <c r="H636" s="13"/>
      <c r="I636" s="13"/>
      <c r="J636" s="13"/>
      <c r="K636" s="13"/>
      <c r="L636" s="13"/>
    </row>
    <row r="637" spans="3:12" ht="12.75" customHeight="1">
      <c r="C637" s="13"/>
      <c r="D637" s="13"/>
      <c r="E637" s="13"/>
      <c r="F637" s="13"/>
      <c r="G637" s="13"/>
      <c r="H637" s="13"/>
      <c r="I637" s="13"/>
      <c r="J637" s="13"/>
      <c r="K637" s="13"/>
      <c r="L637" s="13"/>
    </row>
    <row r="638" spans="3:12" ht="12.75" customHeight="1">
      <c r="C638" s="13"/>
      <c r="D638" s="13"/>
      <c r="E638" s="13"/>
      <c r="F638" s="13"/>
      <c r="G638" s="13"/>
      <c r="H638" s="13"/>
      <c r="I638" s="13"/>
      <c r="J638" s="13"/>
      <c r="K638" s="13"/>
      <c r="L638" s="13"/>
    </row>
    <row r="639" spans="3:12" ht="12.75" customHeight="1">
      <c r="C639" s="13"/>
      <c r="D639" s="13"/>
      <c r="E639" s="13"/>
      <c r="F639" s="13"/>
      <c r="G639" s="13"/>
      <c r="H639" s="13"/>
      <c r="I639" s="13"/>
      <c r="J639" s="13"/>
      <c r="K639" s="13"/>
      <c r="L639" s="13"/>
    </row>
    <row r="640" spans="3:12" ht="12.75" customHeight="1">
      <c r="C640" s="13"/>
      <c r="D640" s="13"/>
      <c r="E640" s="13"/>
      <c r="F640" s="13"/>
      <c r="G640" s="13"/>
      <c r="H640" s="13"/>
      <c r="I640" s="13"/>
      <c r="J640" s="13"/>
      <c r="K640" s="13"/>
      <c r="L640" s="13"/>
    </row>
    <row r="641" spans="3:12" ht="12.75" customHeight="1">
      <c r="C641" s="13"/>
      <c r="D641" s="13"/>
      <c r="E641" s="13"/>
      <c r="F641" s="13"/>
      <c r="G641" s="13"/>
      <c r="H641" s="13"/>
      <c r="I641" s="13"/>
      <c r="J641" s="13"/>
      <c r="K641" s="13"/>
      <c r="L641" s="13"/>
    </row>
    <row r="642" spans="3:12" ht="12.75" customHeight="1">
      <c r="C642" s="13"/>
      <c r="D642" s="13"/>
      <c r="E642" s="13"/>
      <c r="F642" s="13"/>
      <c r="G642" s="13"/>
      <c r="H642" s="13"/>
      <c r="I642" s="13"/>
      <c r="J642" s="13"/>
      <c r="K642" s="13"/>
      <c r="L642" s="13"/>
    </row>
    <row r="643" spans="3:12" ht="12.75" customHeight="1">
      <c r="C643" s="13"/>
      <c r="D643" s="13"/>
      <c r="E643" s="13"/>
      <c r="F643" s="13"/>
      <c r="G643" s="13"/>
      <c r="H643" s="13"/>
      <c r="I643" s="13"/>
      <c r="J643" s="13"/>
      <c r="K643" s="13"/>
      <c r="L643" s="13"/>
    </row>
    <row r="644" spans="3:12" ht="12.75" customHeight="1">
      <c r="C644" s="13"/>
      <c r="D644" s="13"/>
      <c r="E644" s="13"/>
      <c r="F644" s="13"/>
      <c r="G644" s="13"/>
      <c r="H644" s="13"/>
      <c r="I644" s="13"/>
      <c r="J644" s="13"/>
      <c r="K644" s="13"/>
      <c r="L644" s="13"/>
    </row>
    <row r="645" spans="3:12" ht="12.75" customHeight="1">
      <c r="C645" s="13"/>
      <c r="D645" s="13"/>
      <c r="E645" s="13"/>
      <c r="F645" s="13"/>
      <c r="G645" s="13"/>
      <c r="H645" s="13"/>
      <c r="I645" s="13"/>
      <c r="J645" s="13"/>
      <c r="K645" s="13"/>
      <c r="L645" s="13"/>
    </row>
    <row r="646" spans="3:12" ht="12.75" customHeight="1">
      <c r="C646" s="13"/>
      <c r="D646" s="13"/>
      <c r="E646" s="13"/>
      <c r="F646" s="13"/>
      <c r="G646" s="13"/>
      <c r="H646" s="13"/>
      <c r="I646" s="13"/>
      <c r="J646" s="13"/>
      <c r="K646" s="13"/>
      <c r="L646" s="13"/>
    </row>
    <row r="647" spans="3:12" ht="12.75" customHeight="1">
      <c r="C647" s="13"/>
      <c r="D647" s="13"/>
      <c r="E647" s="13"/>
      <c r="F647" s="13"/>
      <c r="G647" s="13"/>
      <c r="H647" s="13"/>
      <c r="I647" s="13"/>
      <c r="J647" s="13"/>
      <c r="K647" s="13"/>
      <c r="L647" s="13"/>
    </row>
    <row r="648" spans="3:12" ht="12.75" customHeight="1">
      <c r="C648" s="13"/>
      <c r="D648" s="13"/>
      <c r="E648" s="13"/>
      <c r="F648" s="13"/>
      <c r="G648" s="13"/>
      <c r="H648" s="13"/>
      <c r="I648" s="13"/>
      <c r="J648" s="13"/>
      <c r="K648" s="13"/>
      <c r="L648" s="13"/>
    </row>
    <row r="649" spans="3:12" ht="12.75" customHeight="1">
      <c r="C649" s="13"/>
      <c r="D649" s="13"/>
      <c r="E649" s="13"/>
      <c r="F649" s="13"/>
      <c r="G649" s="13"/>
      <c r="H649" s="13"/>
      <c r="I649" s="13"/>
      <c r="J649" s="13"/>
      <c r="K649" s="13"/>
      <c r="L649" s="13"/>
    </row>
    <row r="650" spans="3:12" ht="12.75" customHeight="1">
      <c r="C650" s="13"/>
      <c r="D650" s="13"/>
      <c r="E650" s="13"/>
      <c r="F650" s="13"/>
      <c r="G650" s="13"/>
      <c r="H650" s="13"/>
      <c r="I650" s="13"/>
      <c r="J650" s="13"/>
      <c r="K650" s="13"/>
      <c r="L650" s="13"/>
    </row>
    <row r="651" spans="3:12" ht="12.75" customHeight="1">
      <c r="C651" s="13"/>
      <c r="D651" s="13"/>
      <c r="E651" s="13"/>
      <c r="F651" s="13"/>
      <c r="G651" s="13"/>
      <c r="H651" s="13"/>
      <c r="I651" s="13"/>
      <c r="J651" s="13"/>
      <c r="K651" s="13"/>
      <c r="L651" s="13"/>
    </row>
    <row r="652" spans="3:12" ht="12.75" customHeight="1">
      <c r="C652" s="13"/>
      <c r="D652" s="13"/>
      <c r="E652" s="13"/>
      <c r="F652" s="13"/>
      <c r="G652" s="13"/>
      <c r="H652" s="13"/>
      <c r="I652" s="13"/>
      <c r="J652" s="13"/>
      <c r="K652" s="13"/>
      <c r="L652" s="13"/>
    </row>
    <row r="653" spans="3:12" ht="12.75" customHeight="1">
      <c r="C653" s="13"/>
      <c r="D653" s="13"/>
      <c r="E653" s="13"/>
      <c r="F653" s="13"/>
      <c r="G653" s="13"/>
      <c r="H653" s="13"/>
      <c r="I653" s="13"/>
      <c r="J653" s="13"/>
      <c r="K653" s="13"/>
      <c r="L653" s="13"/>
    </row>
    <row r="654" spans="3:12" ht="12.75" customHeight="1">
      <c r="C654" s="13"/>
      <c r="D654" s="13"/>
      <c r="E654" s="13"/>
      <c r="F654" s="13"/>
      <c r="G654" s="13"/>
      <c r="H654" s="13"/>
      <c r="I654" s="13"/>
      <c r="J654" s="13"/>
      <c r="K654" s="13"/>
      <c r="L654" s="13"/>
    </row>
    <row r="655" spans="3:12" ht="12.75" customHeight="1">
      <c r="C655" s="13"/>
      <c r="D655" s="13"/>
      <c r="E655" s="13"/>
      <c r="F655" s="13"/>
      <c r="G655" s="13"/>
      <c r="H655" s="13"/>
      <c r="I655" s="13"/>
      <c r="J655" s="13"/>
      <c r="K655" s="13"/>
      <c r="L655" s="13"/>
    </row>
    <row r="656" spans="3:12" ht="12.75" customHeight="1">
      <c r="C656" s="13"/>
      <c r="D656" s="13"/>
      <c r="E656" s="13"/>
      <c r="F656" s="13"/>
      <c r="G656" s="13"/>
      <c r="H656" s="13"/>
      <c r="I656" s="13"/>
      <c r="J656" s="13"/>
      <c r="K656" s="13"/>
      <c r="L656" s="13"/>
    </row>
    <row r="657" spans="3:12" ht="12.75" customHeight="1">
      <c r="C657" s="13"/>
      <c r="D657" s="13"/>
      <c r="E657" s="13"/>
      <c r="F657" s="13"/>
      <c r="G657" s="13"/>
      <c r="H657" s="13"/>
      <c r="I657" s="13"/>
      <c r="J657" s="13"/>
      <c r="K657" s="13"/>
      <c r="L657" s="13"/>
    </row>
    <row r="658" spans="3:12" ht="12.75" customHeight="1">
      <c r="C658" s="13"/>
      <c r="D658" s="13"/>
      <c r="E658" s="13"/>
      <c r="F658" s="13"/>
      <c r="G658" s="13"/>
      <c r="H658" s="13"/>
      <c r="I658" s="13"/>
      <c r="J658" s="13"/>
      <c r="K658" s="13"/>
      <c r="L658" s="13"/>
    </row>
    <row r="659" spans="3:12" ht="12.75" customHeight="1">
      <c r="C659" s="13"/>
      <c r="D659" s="13"/>
      <c r="E659" s="13"/>
      <c r="F659" s="13"/>
      <c r="G659" s="13"/>
      <c r="H659" s="13"/>
      <c r="I659" s="13"/>
      <c r="J659" s="13"/>
      <c r="K659" s="13"/>
      <c r="L659" s="13"/>
    </row>
    <row r="660" spans="3:12" ht="12.75" customHeight="1">
      <c r="C660" s="13"/>
      <c r="D660" s="13"/>
      <c r="E660" s="13"/>
      <c r="F660" s="13"/>
      <c r="G660" s="13"/>
      <c r="H660" s="13"/>
      <c r="I660" s="13"/>
      <c r="J660" s="13"/>
      <c r="K660" s="13"/>
      <c r="L660" s="13"/>
    </row>
    <row r="661" spans="3:12" ht="12.75" customHeight="1">
      <c r="C661" s="13"/>
      <c r="D661" s="13"/>
      <c r="E661" s="13"/>
      <c r="F661" s="13"/>
      <c r="G661" s="13"/>
      <c r="H661" s="13"/>
      <c r="I661" s="13"/>
      <c r="J661" s="13"/>
      <c r="K661" s="13"/>
      <c r="L661" s="13"/>
    </row>
    <row r="662" spans="3:12" ht="12.75" customHeight="1">
      <c r="C662" s="13"/>
      <c r="D662" s="13"/>
      <c r="E662" s="13"/>
      <c r="F662" s="13"/>
      <c r="G662" s="13"/>
      <c r="H662" s="13"/>
      <c r="I662" s="13"/>
      <c r="J662" s="13"/>
      <c r="K662" s="13"/>
      <c r="L662" s="13"/>
    </row>
    <row r="663" spans="3:12" ht="12.75" customHeight="1">
      <c r="C663" s="13"/>
      <c r="D663" s="13"/>
      <c r="E663" s="13"/>
      <c r="F663" s="13"/>
      <c r="G663" s="13"/>
      <c r="H663" s="13"/>
      <c r="I663" s="13"/>
      <c r="J663" s="13"/>
      <c r="K663" s="13"/>
      <c r="L663" s="13"/>
    </row>
    <row r="664" spans="3:12" ht="12.75" customHeight="1">
      <c r="C664" s="13"/>
      <c r="D664" s="13"/>
      <c r="E664" s="13"/>
      <c r="F664" s="13"/>
      <c r="G664" s="13"/>
      <c r="H664" s="13"/>
      <c r="I664" s="13"/>
      <c r="J664" s="13"/>
      <c r="K664" s="13"/>
      <c r="L664" s="13"/>
    </row>
    <row r="665" spans="3:12" ht="12.75" customHeight="1">
      <c r="C665" s="13"/>
      <c r="D665" s="13"/>
      <c r="E665" s="13"/>
      <c r="F665" s="13"/>
      <c r="G665" s="13"/>
      <c r="H665" s="13"/>
      <c r="I665" s="13"/>
      <c r="J665" s="13"/>
      <c r="K665" s="13"/>
      <c r="L665" s="13"/>
    </row>
    <row r="666" spans="3:12" ht="12.75" customHeight="1">
      <c r="C666" s="13"/>
      <c r="D666" s="13"/>
      <c r="E666" s="13"/>
      <c r="F666" s="13"/>
      <c r="G666" s="13"/>
      <c r="H666" s="13"/>
      <c r="I666" s="13"/>
      <c r="J666" s="13"/>
      <c r="K666" s="13"/>
      <c r="L666" s="13"/>
    </row>
    <row r="667" spans="3:12" ht="12.75" customHeight="1">
      <c r="C667" s="13"/>
      <c r="D667" s="13"/>
      <c r="E667" s="13"/>
      <c r="F667" s="13"/>
      <c r="G667" s="13"/>
      <c r="H667" s="13"/>
      <c r="I667" s="13"/>
      <c r="J667" s="13"/>
      <c r="K667" s="13"/>
      <c r="L667" s="13"/>
    </row>
    <row r="668" spans="3:12" ht="12.75" customHeight="1">
      <c r="C668" s="13"/>
      <c r="D668" s="13"/>
      <c r="E668" s="13"/>
      <c r="F668" s="13"/>
      <c r="G668" s="13"/>
      <c r="H668" s="13"/>
      <c r="I668" s="13"/>
      <c r="J668" s="13"/>
      <c r="K668" s="13"/>
      <c r="L668" s="13"/>
    </row>
    <row r="669" spans="3:12" ht="12.75" customHeight="1">
      <c r="C669" s="13"/>
      <c r="D669" s="13"/>
      <c r="E669" s="13"/>
      <c r="F669" s="13"/>
      <c r="G669" s="13"/>
      <c r="H669" s="13"/>
      <c r="I669" s="13"/>
      <c r="J669" s="13"/>
      <c r="K669" s="13"/>
      <c r="L669" s="13"/>
    </row>
    <row r="670" spans="3:12" ht="12.75" customHeight="1">
      <c r="C670" s="13"/>
      <c r="D670" s="13"/>
      <c r="E670" s="13"/>
      <c r="F670" s="13"/>
      <c r="G670" s="13"/>
      <c r="H670" s="13"/>
      <c r="I670" s="13"/>
      <c r="J670" s="13"/>
      <c r="K670" s="13"/>
      <c r="L670" s="13"/>
    </row>
    <row r="671" spans="3:12" ht="12.75" customHeight="1">
      <c r="C671" s="13"/>
      <c r="D671" s="13"/>
      <c r="E671" s="13"/>
      <c r="F671" s="13"/>
      <c r="G671" s="13"/>
      <c r="H671" s="13"/>
      <c r="I671" s="13"/>
      <c r="J671" s="13"/>
      <c r="K671" s="13"/>
      <c r="L671" s="13"/>
    </row>
    <row r="672" spans="3:12" ht="12.75" customHeight="1">
      <c r="C672" s="13"/>
      <c r="D672" s="13"/>
      <c r="E672" s="13"/>
      <c r="F672" s="13"/>
      <c r="G672" s="13"/>
      <c r="H672" s="13"/>
      <c r="I672" s="13"/>
      <c r="J672" s="13"/>
      <c r="K672" s="13"/>
      <c r="L672" s="13"/>
    </row>
    <row r="673" spans="3:12" ht="12.75" customHeight="1">
      <c r="C673" s="13"/>
      <c r="D673" s="13"/>
      <c r="E673" s="13"/>
      <c r="F673" s="13"/>
      <c r="G673" s="13"/>
      <c r="H673" s="13"/>
      <c r="I673" s="13"/>
      <c r="J673" s="13"/>
      <c r="K673" s="13"/>
      <c r="L673" s="13"/>
    </row>
    <row r="674" spans="3:12" ht="12.75" customHeight="1">
      <c r="C674" s="13"/>
      <c r="D674" s="13"/>
      <c r="E674" s="13"/>
      <c r="F674" s="13"/>
      <c r="G674" s="13"/>
      <c r="H674" s="13"/>
      <c r="I674" s="13"/>
      <c r="J674" s="13"/>
      <c r="K674" s="13"/>
      <c r="L674" s="13"/>
    </row>
    <row r="675" spans="3:12" ht="12.75" customHeight="1">
      <c r="C675" s="13"/>
      <c r="D675" s="13"/>
      <c r="E675" s="13"/>
      <c r="F675" s="13"/>
      <c r="G675" s="13"/>
      <c r="H675" s="13"/>
      <c r="I675" s="13"/>
      <c r="J675" s="13"/>
      <c r="K675" s="13"/>
      <c r="L675" s="13"/>
    </row>
    <row r="676" spans="3:12" ht="12.75" customHeight="1">
      <c r="C676" s="13"/>
      <c r="D676" s="13"/>
      <c r="E676" s="13"/>
      <c r="F676" s="13"/>
      <c r="G676" s="13"/>
      <c r="H676" s="13"/>
      <c r="I676" s="13"/>
      <c r="J676" s="13"/>
      <c r="K676" s="13"/>
      <c r="L676" s="13"/>
    </row>
    <row r="677" spans="3:12" ht="12.75" customHeight="1">
      <c r="C677" s="13"/>
      <c r="D677" s="13"/>
      <c r="E677" s="13"/>
      <c r="F677" s="13"/>
      <c r="G677" s="13"/>
      <c r="H677" s="13"/>
      <c r="I677" s="13"/>
      <c r="J677" s="13"/>
      <c r="K677" s="13"/>
      <c r="L677" s="13"/>
    </row>
    <row r="678" spans="3:12" ht="12.75" customHeight="1">
      <c r="C678" s="13"/>
      <c r="D678" s="13"/>
      <c r="E678" s="13"/>
      <c r="F678" s="13"/>
      <c r="G678" s="13"/>
      <c r="H678" s="13"/>
      <c r="I678" s="13"/>
      <c r="J678" s="13"/>
      <c r="K678" s="13"/>
      <c r="L678" s="13"/>
    </row>
    <row r="679" spans="3:12" ht="12.75" customHeight="1">
      <c r="C679" s="13"/>
      <c r="D679" s="13"/>
      <c r="E679" s="13"/>
      <c r="F679" s="13"/>
      <c r="G679" s="13"/>
      <c r="H679" s="13"/>
      <c r="I679" s="13"/>
      <c r="J679" s="13"/>
      <c r="K679" s="13"/>
      <c r="L679" s="13"/>
    </row>
    <row r="680" spans="3:12" ht="12.75" customHeight="1">
      <c r="C680" s="13"/>
      <c r="D680" s="13"/>
      <c r="E680" s="13"/>
      <c r="F680" s="13"/>
      <c r="G680" s="13"/>
      <c r="H680" s="13"/>
      <c r="I680" s="13"/>
      <c r="J680" s="13"/>
      <c r="K680" s="13"/>
      <c r="L680" s="13"/>
    </row>
    <row r="681" spans="3:12" ht="12.75" customHeight="1">
      <c r="C681" s="13"/>
      <c r="D681" s="13"/>
      <c r="E681" s="13"/>
      <c r="F681" s="13"/>
      <c r="G681" s="13"/>
      <c r="H681" s="13"/>
      <c r="I681" s="13"/>
      <c r="J681" s="13"/>
      <c r="K681" s="13"/>
      <c r="L681" s="13"/>
    </row>
    <row r="682" spans="3:12" ht="12.75" customHeight="1">
      <c r="C682" s="13"/>
      <c r="D682" s="13"/>
      <c r="E682" s="13"/>
      <c r="F682" s="13"/>
      <c r="G682" s="13"/>
      <c r="H682" s="13"/>
      <c r="I682" s="13"/>
      <c r="J682" s="13"/>
      <c r="K682" s="13"/>
      <c r="L682" s="13"/>
    </row>
    <row r="683" spans="3:12" ht="12.75" customHeight="1">
      <c r="C683" s="13"/>
      <c r="D683" s="13"/>
      <c r="E683" s="13"/>
      <c r="F683" s="13"/>
      <c r="G683" s="13"/>
      <c r="H683" s="13"/>
      <c r="I683" s="13"/>
      <c r="J683" s="13"/>
      <c r="K683" s="13"/>
      <c r="L683" s="13"/>
    </row>
    <row r="684" spans="3:12" ht="12.75" customHeight="1">
      <c r="C684" s="13"/>
      <c r="D684" s="13"/>
      <c r="E684" s="13"/>
      <c r="F684" s="13"/>
      <c r="G684" s="13"/>
      <c r="H684" s="13"/>
      <c r="I684" s="13"/>
      <c r="J684" s="13"/>
      <c r="K684" s="13"/>
      <c r="L684" s="13"/>
    </row>
    <row r="685" spans="3:12" ht="12.75" customHeight="1">
      <c r="C685" s="13"/>
      <c r="D685" s="13"/>
      <c r="E685" s="13"/>
      <c r="F685" s="13"/>
      <c r="G685" s="13"/>
      <c r="H685" s="13"/>
      <c r="I685" s="13"/>
      <c r="J685" s="13"/>
      <c r="K685" s="13"/>
      <c r="L685" s="13"/>
    </row>
    <row r="686" spans="3:12" ht="12.75" customHeight="1">
      <c r="C686" s="13"/>
      <c r="D686" s="13"/>
      <c r="E686" s="13"/>
      <c r="F686" s="13"/>
      <c r="G686" s="13"/>
      <c r="H686" s="13"/>
      <c r="I686" s="13"/>
      <c r="J686" s="13"/>
      <c r="K686" s="13"/>
      <c r="L686" s="13"/>
    </row>
    <row r="687" spans="3:12" ht="12.75" customHeight="1">
      <c r="C687" s="13"/>
      <c r="D687" s="13"/>
      <c r="E687" s="13"/>
      <c r="F687" s="13"/>
      <c r="G687" s="13"/>
      <c r="H687" s="13"/>
      <c r="I687" s="13"/>
      <c r="J687" s="13"/>
      <c r="K687" s="13"/>
      <c r="L687" s="13"/>
    </row>
    <row r="688" spans="3:12" ht="12.75" customHeight="1">
      <c r="C688" s="13"/>
      <c r="D688" s="13"/>
      <c r="E688" s="13"/>
      <c r="F688" s="13"/>
      <c r="G688" s="13"/>
      <c r="H688" s="13"/>
      <c r="I688" s="13"/>
      <c r="J688" s="13"/>
      <c r="K688" s="13"/>
      <c r="L688" s="13"/>
    </row>
    <row r="689" spans="3:12" ht="12.75" customHeight="1">
      <c r="C689" s="13"/>
      <c r="D689" s="13"/>
      <c r="E689" s="13"/>
      <c r="F689" s="13"/>
      <c r="G689" s="13"/>
      <c r="H689" s="13"/>
      <c r="I689" s="13"/>
      <c r="J689" s="13"/>
      <c r="K689" s="13"/>
      <c r="L689" s="13"/>
    </row>
    <row r="690" spans="3:12" ht="12.75" customHeight="1">
      <c r="C690" s="13"/>
      <c r="D690" s="13"/>
      <c r="E690" s="13"/>
      <c r="F690" s="13"/>
      <c r="G690" s="13"/>
      <c r="H690" s="13"/>
      <c r="I690" s="13"/>
      <c r="J690" s="13"/>
      <c r="K690" s="13"/>
      <c r="L690" s="13"/>
    </row>
    <row r="691" spans="3:12" ht="12.75" customHeight="1">
      <c r="C691" s="13"/>
      <c r="D691" s="13"/>
      <c r="E691" s="13"/>
      <c r="F691" s="13"/>
      <c r="G691" s="13"/>
      <c r="H691" s="13"/>
      <c r="I691" s="13"/>
      <c r="J691" s="13"/>
      <c r="K691" s="13"/>
      <c r="L691" s="13"/>
    </row>
    <row r="692" spans="3:12" ht="12.75" customHeight="1">
      <c r="C692" s="13"/>
      <c r="D692" s="13"/>
      <c r="E692" s="13"/>
      <c r="F692" s="13"/>
      <c r="G692" s="13"/>
      <c r="H692" s="13"/>
      <c r="I692" s="13"/>
      <c r="J692" s="13"/>
      <c r="K692" s="13"/>
      <c r="L692" s="13"/>
    </row>
    <row r="693" spans="3:12" ht="12.75" customHeight="1">
      <c r="C693" s="13"/>
      <c r="D693" s="13"/>
      <c r="E693" s="13"/>
      <c r="F693" s="13"/>
      <c r="G693" s="13"/>
      <c r="H693" s="13"/>
      <c r="I693" s="13"/>
      <c r="J693" s="13"/>
      <c r="K693" s="13"/>
      <c r="L693" s="13"/>
    </row>
    <row r="694" spans="3:12" ht="12.75" customHeight="1">
      <c r="C694" s="13"/>
      <c r="D694" s="13"/>
      <c r="E694" s="13"/>
      <c r="F694" s="13"/>
      <c r="G694" s="13"/>
      <c r="H694" s="13"/>
      <c r="I694" s="13"/>
      <c r="J694" s="13"/>
      <c r="K694" s="13"/>
      <c r="L694" s="13"/>
    </row>
    <row r="695" spans="3:12" ht="12.75" customHeight="1">
      <c r="C695" s="13"/>
      <c r="D695" s="13"/>
      <c r="E695" s="13"/>
      <c r="F695" s="13"/>
      <c r="G695" s="13"/>
      <c r="H695" s="13"/>
      <c r="I695" s="13"/>
      <c r="J695" s="13"/>
      <c r="K695" s="13"/>
      <c r="L695" s="13"/>
    </row>
    <row r="696" spans="3:12" ht="12.75" customHeight="1">
      <c r="C696" s="13"/>
      <c r="D696" s="13"/>
      <c r="E696" s="13"/>
      <c r="F696" s="13"/>
      <c r="G696" s="13"/>
      <c r="H696" s="13"/>
      <c r="I696" s="13"/>
      <c r="J696" s="13"/>
      <c r="K696" s="13"/>
      <c r="L696" s="13"/>
    </row>
    <row r="697" spans="3:12" ht="12.75" customHeight="1">
      <c r="C697" s="13"/>
      <c r="D697" s="13"/>
      <c r="E697" s="13"/>
      <c r="F697" s="13"/>
      <c r="G697" s="13"/>
      <c r="H697" s="13"/>
      <c r="I697" s="13"/>
      <c r="J697" s="13"/>
      <c r="K697" s="13"/>
      <c r="L697" s="13"/>
    </row>
    <row r="698" spans="3:12" ht="12.75" customHeight="1">
      <c r="C698" s="13"/>
      <c r="D698" s="13"/>
      <c r="E698" s="13"/>
      <c r="F698" s="13"/>
      <c r="G698" s="13"/>
      <c r="H698" s="13"/>
      <c r="I698" s="13"/>
      <c r="J698" s="13"/>
      <c r="K698" s="13"/>
      <c r="L698" s="13"/>
    </row>
    <row r="699" spans="3:12" ht="12.75" customHeight="1">
      <c r="C699" s="13"/>
      <c r="D699" s="13"/>
      <c r="E699" s="13"/>
      <c r="F699" s="13"/>
      <c r="G699" s="13"/>
      <c r="H699" s="13"/>
      <c r="I699" s="13"/>
      <c r="J699" s="13"/>
      <c r="K699" s="13"/>
      <c r="L699" s="13"/>
    </row>
    <row r="700" spans="3:12" ht="12.75" customHeight="1">
      <c r="C700" s="13"/>
      <c r="D700" s="13"/>
      <c r="E700" s="13"/>
      <c r="F700" s="13"/>
      <c r="G700" s="13"/>
      <c r="H700" s="13"/>
      <c r="I700" s="13"/>
      <c r="J700" s="13"/>
      <c r="K700" s="13"/>
      <c r="L700" s="13"/>
    </row>
    <row r="701" spans="3:12" ht="12.75" customHeight="1">
      <c r="C701" s="13"/>
      <c r="D701" s="13"/>
      <c r="E701" s="13"/>
      <c r="F701" s="13"/>
      <c r="G701" s="13"/>
      <c r="H701" s="13"/>
      <c r="I701" s="13"/>
      <c r="J701" s="13"/>
      <c r="K701" s="13"/>
      <c r="L701" s="13"/>
    </row>
    <row r="702" spans="3:12" ht="12.75" customHeight="1">
      <c r="C702" s="13"/>
      <c r="D702" s="13"/>
      <c r="E702" s="13"/>
      <c r="F702" s="13"/>
      <c r="G702" s="13"/>
      <c r="H702" s="13"/>
      <c r="I702" s="13"/>
      <c r="J702" s="13"/>
      <c r="K702" s="13"/>
      <c r="L702" s="13"/>
    </row>
    <row r="703" spans="3:12" ht="12.75" customHeight="1">
      <c r="C703" s="13"/>
      <c r="D703" s="13"/>
      <c r="E703" s="13"/>
      <c r="F703" s="13"/>
      <c r="G703" s="13"/>
      <c r="H703" s="13"/>
      <c r="I703" s="13"/>
      <c r="J703" s="13"/>
      <c r="K703" s="13"/>
      <c r="L703" s="13"/>
    </row>
    <row r="704" spans="3:12" ht="12.75" customHeight="1">
      <c r="C704" s="13"/>
      <c r="D704" s="13"/>
      <c r="E704" s="13"/>
      <c r="F704" s="13"/>
      <c r="G704" s="13"/>
      <c r="H704" s="13"/>
      <c r="I704" s="13"/>
      <c r="J704" s="13"/>
      <c r="K704" s="13"/>
      <c r="L704" s="13"/>
    </row>
    <row r="705" spans="3:12" ht="12.75" customHeight="1">
      <c r="C705" s="13"/>
      <c r="D705" s="13"/>
      <c r="E705" s="13"/>
      <c r="F705" s="13"/>
      <c r="G705" s="13"/>
      <c r="H705" s="13"/>
      <c r="I705" s="13"/>
      <c r="J705" s="13"/>
      <c r="K705" s="13"/>
      <c r="L705" s="13"/>
    </row>
    <row r="706" spans="3:12" ht="12.75" customHeight="1">
      <c r="C706" s="13"/>
      <c r="D706" s="13"/>
      <c r="E706" s="13"/>
      <c r="F706" s="13"/>
      <c r="G706" s="13"/>
      <c r="H706" s="13"/>
      <c r="I706" s="13"/>
      <c r="J706" s="13"/>
      <c r="K706" s="13"/>
      <c r="L706" s="13"/>
    </row>
    <row r="707" spans="3:12" ht="12.75" customHeight="1">
      <c r="C707" s="13"/>
      <c r="D707" s="13"/>
      <c r="E707" s="13"/>
      <c r="F707" s="13"/>
      <c r="G707" s="13"/>
      <c r="H707" s="13"/>
      <c r="I707" s="13"/>
      <c r="J707" s="13"/>
      <c r="K707" s="13"/>
      <c r="L707" s="13"/>
    </row>
    <row r="708" spans="3:12" ht="12.75" customHeight="1">
      <c r="C708" s="13"/>
      <c r="D708" s="13"/>
      <c r="E708" s="13"/>
      <c r="F708" s="13"/>
      <c r="G708" s="13"/>
      <c r="H708" s="13"/>
      <c r="I708" s="13"/>
      <c r="J708" s="13"/>
      <c r="K708" s="13"/>
      <c r="L708" s="13"/>
    </row>
    <row r="709" spans="3:12" ht="12.75" customHeight="1">
      <c r="C709" s="13"/>
      <c r="D709" s="13"/>
      <c r="E709" s="13"/>
      <c r="F709" s="13"/>
      <c r="G709" s="13"/>
      <c r="H709" s="13"/>
      <c r="I709" s="13"/>
      <c r="J709" s="13"/>
      <c r="K709" s="13"/>
      <c r="L709" s="13"/>
    </row>
    <row r="710" spans="3:12" ht="12.75" customHeight="1">
      <c r="C710" s="13"/>
      <c r="D710" s="13"/>
      <c r="E710" s="13"/>
      <c r="F710" s="13"/>
      <c r="G710" s="13"/>
      <c r="H710" s="13"/>
      <c r="I710" s="13"/>
      <c r="J710" s="13"/>
      <c r="K710" s="13"/>
      <c r="L710" s="13"/>
    </row>
    <row r="711" spans="3:12" ht="12.75" customHeight="1">
      <c r="C711" s="13"/>
      <c r="D711" s="13"/>
      <c r="E711" s="13"/>
      <c r="F711" s="13"/>
      <c r="G711" s="13"/>
      <c r="H711" s="13"/>
      <c r="I711" s="13"/>
      <c r="J711" s="13"/>
      <c r="K711" s="13"/>
      <c r="L711" s="13"/>
    </row>
    <row r="712" spans="3:12" ht="12.75" customHeight="1">
      <c r="C712" s="13"/>
      <c r="D712" s="13"/>
      <c r="E712" s="13"/>
      <c r="F712" s="13"/>
      <c r="G712" s="13"/>
      <c r="H712" s="13"/>
      <c r="I712" s="13"/>
      <c r="J712" s="13"/>
      <c r="K712" s="13"/>
      <c r="L712" s="13"/>
    </row>
    <row r="713" spans="3:12" ht="12.75" customHeight="1">
      <c r="C713" s="13"/>
      <c r="D713" s="13"/>
      <c r="E713" s="13"/>
      <c r="F713" s="13"/>
      <c r="G713" s="13"/>
      <c r="H713" s="13"/>
      <c r="I713" s="13"/>
      <c r="J713" s="13"/>
      <c r="K713" s="13"/>
      <c r="L713" s="13"/>
    </row>
    <row r="714" spans="3:12" ht="12.75" customHeight="1">
      <c r="C714" s="13"/>
      <c r="D714" s="13"/>
      <c r="E714" s="13"/>
      <c r="F714" s="13"/>
      <c r="G714" s="13"/>
      <c r="H714" s="13"/>
      <c r="I714" s="13"/>
      <c r="J714" s="13"/>
      <c r="K714" s="13"/>
      <c r="L714" s="13"/>
    </row>
    <row r="715" spans="3:12" ht="12.75" customHeight="1">
      <c r="C715" s="13"/>
      <c r="D715" s="13"/>
      <c r="E715" s="13"/>
      <c r="F715" s="13"/>
      <c r="G715" s="13"/>
      <c r="H715" s="13"/>
      <c r="I715" s="13"/>
      <c r="J715" s="13"/>
      <c r="K715" s="13"/>
      <c r="L715" s="13"/>
    </row>
    <row r="716" spans="3:12" ht="12.75" customHeight="1">
      <c r="C716" s="13"/>
      <c r="D716" s="13"/>
      <c r="E716" s="13"/>
      <c r="F716" s="13"/>
      <c r="G716" s="13"/>
      <c r="H716" s="13"/>
      <c r="I716" s="13"/>
      <c r="J716" s="13"/>
      <c r="K716" s="13"/>
      <c r="L716" s="13"/>
    </row>
    <row r="717" spans="3:12" ht="12.75" customHeight="1">
      <c r="C717" s="13"/>
      <c r="D717" s="13"/>
      <c r="E717" s="13"/>
      <c r="F717" s="13"/>
      <c r="G717" s="13"/>
      <c r="H717" s="13"/>
      <c r="I717" s="13"/>
      <c r="J717" s="13"/>
      <c r="K717" s="13"/>
      <c r="L717" s="13"/>
    </row>
    <row r="718" spans="3:12" ht="12.75" customHeight="1">
      <c r="C718" s="13"/>
      <c r="D718" s="13"/>
      <c r="E718" s="13"/>
      <c r="F718" s="13"/>
      <c r="G718" s="13"/>
      <c r="H718" s="13"/>
      <c r="I718" s="13"/>
      <c r="J718" s="13"/>
      <c r="K718" s="13"/>
      <c r="L718" s="13"/>
    </row>
    <row r="719" spans="3:12" ht="12.75" customHeight="1">
      <c r="C719" s="13"/>
      <c r="D719" s="13"/>
      <c r="E719" s="13"/>
      <c r="F719" s="13"/>
      <c r="G719" s="13"/>
      <c r="H719" s="13"/>
      <c r="I719" s="13"/>
      <c r="J719" s="13"/>
      <c r="K719" s="13"/>
      <c r="L719" s="13"/>
    </row>
    <row r="720" spans="3:12" ht="12.75" customHeight="1">
      <c r="C720" s="13"/>
      <c r="D720" s="13"/>
      <c r="E720" s="13"/>
      <c r="F720" s="13"/>
      <c r="G720" s="13"/>
      <c r="H720" s="13"/>
      <c r="I720" s="13"/>
      <c r="J720" s="13"/>
      <c r="K720" s="13"/>
      <c r="L720" s="13"/>
    </row>
    <row r="721" spans="3:12" ht="12.75" customHeight="1">
      <c r="C721" s="13"/>
      <c r="D721" s="13"/>
      <c r="E721" s="13"/>
      <c r="F721" s="13"/>
      <c r="G721" s="13"/>
      <c r="H721" s="13"/>
      <c r="I721" s="13"/>
      <c r="J721" s="13"/>
      <c r="K721" s="13"/>
      <c r="L721" s="13"/>
    </row>
    <row r="722" spans="3:12" ht="12.75" customHeight="1">
      <c r="C722" s="13"/>
      <c r="D722" s="13"/>
      <c r="E722" s="13"/>
      <c r="F722" s="13"/>
      <c r="G722" s="13"/>
      <c r="H722" s="13"/>
      <c r="I722" s="13"/>
      <c r="J722" s="13"/>
      <c r="K722" s="13"/>
      <c r="L722" s="13"/>
    </row>
    <row r="723" spans="3:12" ht="12.75" customHeight="1">
      <c r="C723" s="13"/>
      <c r="D723" s="13"/>
      <c r="E723" s="13"/>
      <c r="F723" s="13"/>
      <c r="G723" s="13"/>
      <c r="H723" s="13"/>
      <c r="I723" s="13"/>
      <c r="J723" s="13"/>
      <c r="K723" s="13"/>
      <c r="L723" s="13"/>
    </row>
  </sheetData>
  <mergeCells count="3">
    <mergeCell ref="A184:K184"/>
    <mergeCell ref="A185:K185"/>
    <mergeCell ref="A1:K1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scale="74" r:id="rId1"/>
  <rowBreaks count="3" manualBreakCount="3">
    <brk id="55" max="255" man="1"/>
    <brk id="107" max="255" man="1"/>
    <brk id="1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="75" zoomScaleNormal="75" workbookViewId="0" topLeftCell="A1">
      <selection activeCell="K35" sqref="K35"/>
    </sheetView>
  </sheetViews>
  <sheetFormatPr defaultColWidth="11.421875" defaultRowHeight="12.75" customHeight="1"/>
  <cols>
    <col min="1" max="1" width="1.7109375" style="4" customWidth="1"/>
    <col min="2" max="2" width="41.7109375" style="4" customWidth="1"/>
    <col min="3" max="5" width="8.00390625" style="4" customWidth="1"/>
    <col min="6" max="6" width="1.421875" style="4" customWidth="1"/>
    <col min="7" max="9" width="8.00390625" style="4" customWidth="1"/>
    <col min="10" max="10" width="1.421875" style="4" customWidth="1"/>
    <col min="11" max="11" width="8.00390625" style="4" customWidth="1"/>
    <col min="12" max="12" width="0.9921875" style="4" customWidth="1"/>
    <col min="13" max="251" width="9.140625" style="4" customWidth="1"/>
    <col min="252" max="16384" width="11.421875" style="4" customWidth="1"/>
  </cols>
  <sheetData>
    <row r="1" spans="1:11" ht="13.5" customHeight="1">
      <c r="A1" s="202" t="s">
        <v>170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2" ht="13.5" customHeight="1">
      <c r="A2" s="2" t="s">
        <v>107</v>
      </c>
      <c r="B2" s="3"/>
      <c r="C2" s="3"/>
      <c r="D2" s="3"/>
      <c r="E2" s="3"/>
      <c r="F2" s="3"/>
      <c r="G2" s="3"/>
      <c r="H2" s="3"/>
      <c r="I2" s="3"/>
      <c r="J2" s="3"/>
      <c r="K2" s="3"/>
      <c r="L2" s="12"/>
    </row>
    <row r="3" spans="1:11" ht="13.5" customHeight="1">
      <c r="A3" s="82" t="s">
        <v>164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3.5" customHeight="1">
      <c r="A4" s="5"/>
      <c r="B4" s="19"/>
      <c r="C4" s="20"/>
      <c r="D4" s="20"/>
      <c r="E4" s="20"/>
      <c r="F4" s="20"/>
      <c r="G4" s="20"/>
      <c r="H4" s="20"/>
      <c r="I4" s="20"/>
      <c r="J4" s="20"/>
      <c r="K4" s="20"/>
      <c r="L4" s="5"/>
    </row>
    <row r="5" spans="2:11" ht="8.25" customHeight="1">
      <c r="B5" s="2"/>
      <c r="C5" s="3"/>
      <c r="D5" s="3"/>
      <c r="E5" s="3"/>
      <c r="F5" s="3"/>
      <c r="G5" s="3"/>
      <c r="H5" s="3"/>
      <c r="I5" s="3"/>
      <c r="J5" s="3"/>
      <c r="K5" s="3"/>
    </row>
    <row r="6" spans="3:11" ht="9.75" customHeight="1">
      <c r="C6" s="6" t="s">
        <v>94</v>
      </c>
      <c r="D6" s="6"/>
      <c r="E6" s="6"/>
      <c r="F6" s="6"/>
      <c r="G6" s="6" t="s">
        <v>95</v>
      </c>
      <c r="H6" s="3"/>
      <c r="I6" s="6"/>
      <c r="J6" s="6"/>
      <c r="K6" s="6" t="s">
        <v>96</v>
      </c>
    </row>
    <row r="7" spans="1:11" ht="9.75" customHeight="1">
      <c r="A7" s="7" t="s">
        <v>162</v>
      </c>
      <c r="C7" s="8" t="s">
        <v>108</v>
      </c>
      <c r="D7" s="8" t="s">
        <v>109</v>
      </c>
      <c r="E7" s="8" t="s">
        <v>110</v>
      </c>
      <c r="F7" s="8"/>
      <c r="G7" s="8" t="s">
        <v>108</v>
      </c>
      <c r="H7" s="8" t="s">
        <v>109</v>
      </c>
      <c r="I7" s="8" t="s">
        <v>110</v>
      </c>
      <c r="J7" s="8"/>
      <c r="K7" s="6" t="s">
        <v>99</v>
      </c>
    </row>
    <row r="8" spans="1:12" ht="9" customHeight="1">
      <c r="A8" s="5"/>
      <c r="B8" s="5"/>
      <c r="C8" s="21"/>
      <c r="D8" s="21"/>
      <c r="E8" s="21"/>
      <c r="F8" s="21"/>
      <c r="G8" s="21"/>
      <c r="H8" s="21"/>
      <c r="I8" s="21"/>
      <c r="J8" s="21"/>
      <c r="K8" s="22"/>
      <c r="L8" s="5"/>
    </row>
    <row r="9" spans="3:11" ht="12.75" customHeight="1">
      <c r="C9" s="8"/>
      <c r="D9" s="8"/>
      <c r="E9" s="8"/>
      <c r="F9" s="8"/>
      <c r="G9" s="8"/>
      <c r="H9" s="8"/>
      <c r="I9" s="8"/>
      <c r="J9" s="8"/>
      <c r="K9" s="6"/>
    </row>
    <row r="10" spans="1:13" s="14" customFormat="1" ht="12.75" customHeight="1">
      <c r="A10" s="178" t="s">
        <v>185</v>
      </c>
      <c r="B10" s="168"/>
      <c r="C10" s="196" t="s">
        <v>100</v>
      </c>
      <c r="D10" s="196" t="s">
        <v>100</v>
      </c>
      <c r="E10" s="196" t="s">
        <v>100</v>
      </c>
      <c r="F10" s="129"/>
      <c r="G10" s="129">
        <f>SUM(G11:G12)</f>
        <v>42</v>
      </c>
      <c r="H10" s="129">
        <f>SUM(H11:H12)</f>
        <v>122</v>
      </c>
      <c r="I10" s="129">
        <f>SUM(I11:I12)</f>
        <v>164</v>
      </c>
      <c r="J10" s="129"/>
      <c r="K10" s="129">
        <f>SUM(K11:K12)</f>
        <v>164</v>
      </c>
      <c r="L10" s="163"/>
      <c r="M10" s="163"/>
    </row>
    <row r="11" spans="2:13" ht="12.75" customHeight="1">
      <c r="B11" s="120" t="s">
        <v>139</v>
      </c>
      <c r="C11" s="196" t="s">
        <v>100</v>
      </c>
      <c r="D11" s="196" t="s">
        <v>100</v>
      </c>
      <c r="E11" s="196" t="s">
        <v>100</v>
      </c>
      <c r="F11" s="164"/>
      <c r="G11" s="165">
        <v>42</v>
      </c>
      <c r="H11" s="119">
        <v>121</v>
      </c>
      <c r="I11" s="107">
        <f>SUM(G11:H11)</f>
        <v>163</v>
      </c>
      <c r="J11" s="107"/>
      <c r="K11" s="107">
        <f>(I11)</f>
        <v>163</v>
      </c>
      <c r="L11" s="108"/>
      <c r="M11" s="109"/>
    </row>
    <row r="12" spans="1:13" ht="12.75" customHeight="1">
      <c r="A12" s="17"/>
      <c r="B12" s="120" t="s">
        <v>69</v>
      </c>
      <c r="C12" s="196" t="s">
        <v>100</v>
      </c>
      <c r="D12" s="196" t="s">
        <v>100</v>
      </c>
      <c r="E12" s="196" t="s">
        <v>100</v>
      </c>
      <c r="F12" s="107"/>
      <c r="G12" s="107">
        <v>0</v>
      </c>
      <c r="H12" s="107">
        <v>1</v>
      </c>
      <c r="I12" s="107">
        <f>SUM(G12:H12)</f>
        <v>1</v>
      </c>
      <c r="J12" s="107"/>
      <c r="K12" s="107">
        <f>(I12)</f>
        <v>1</v>
      </c>
      <c r="L12" s="109"/>
      <c r="M12" s="109"/>
    </row>
    <row r="14" spans="1:13" s="14" customFormat="1" ht="12.75" customHeight="1">
      <c r="A14" s="178" t="s">
        <v>150</v>
      </c>
      <c r="B14" s="168"/>
      <c r="C14" s="167">
        <f>SUM(C15:C15)</f>
        <v>3</v>
      </c>
      <c r="D14" s="167">
        <f>SUM(D15:D15)</f>
        <v>1</v>
      </c>
      <c r="E14" s="167">
        <f>SUM(E15:E15)</f>
        <v>4</v>
      </c>
      <c r="F14" s="167"/>
      <c r="G14" s="167">
        <f>SUM(G15:G15)</f>
        <v>2</v>
      </c>
      <c r="H14" s="167">
        <f>SUM(H15:H15)</f>
        <v>0</v>
      </c>
      <c r="I14" s="167">
        <f>SUM(I15:I15)</f>
        <v>2</v>
      </c>
      <c r="J14" s="167"/>
      <c r="K14" s="129">
        <f>(E14+I14)</f>
        <v>6</v>
      </c>
      <c r="L14" s="163"/>
      <c r="M14" s="163"/>
    </row>
    <row r="15" spans="2:13" ht="12.75" customHeight="1">
      <c r="B15" s="159" t="s">
        <v>11</v>
      </c>
      <c r="C15" s="119">
        <v>3</v>
      </c>
      <c r="D15" s="119">
        <v>1</v>
      </c>
      <c r="E15" s="107">
        <f>SUM(C15:D15)</f>
        <v>4</v>
      </c>
      <c r="F15" s="119"/>
      <c r="G15" s="110">
        <v>2</v>
      </c>
      <c r="H15" s="110">
        <v>0</v>
      </c>
      <c r="I15" s="107">
        <f>SUM(G15:H15)</f>
        <v>2</v>
      </c>
      <c r="J15" s="160"/>
      <c r="K15" s="107">
        <f>(E15+I15)</f>
        <v>6</v>
      </c>
      <c r="L15" s="109"/>
      <c r="M15" s="111"/>
    </row>
    <row r="16" spans="1:13" ht="12.75" customHeight="1">
      <c r="A16" s="5"/>
      <c r="B16" s="166"/>
      <c r="C16" s="112"/>
      <c r="D16" s="112"/>
      <c r="E16" s="112"/>
      <c r="F16" s="112"/>
      <c r="G16" s="112"/>
      <c r="H16" s="112"/>
      <c r="I16" s="112"/>
      <c r="J16" s="112"/>
      <c r="K16" s="112"/>
      <c r="L16" s="113"/>
      <c r="M16" s="109"/>
    </row>
    <row r="17" spans="1:13" ht="8.25" customHeight="1">
      <c r="A17" s="14"/>
      <c r="B17" s="167"/>
      <c r="C17" s="129"/>
      <c r="D17" s="129"/>
      <c r="E17" s="129"/>
      <c r="F17" s="129"/>
      <c r="G17" s="129"/>
      <c r="H17" s="129"/>
      <c r="I17" s="129"/>
      <c r="J17" s="129"/>
      <c r="K17" s="129"/>
      <c r="L17" s="109"/>
      <c r="M17" s="109"/>
    </row>
    <row r="18" spans="1:13" ht="12.75">
      <c r="A18" s="14" t="s">
        <v>105</v>
      </c>
      <c r="B18" s="168"/>
      <c r="C18" s="129">
        <f>SUM(C14,C10)</f>
        <v>3</v>
      </c>
      <c r="D18" s="129">
        <f>SUM(D14,D10)</f>
        <v>1</v>
      </c>
      <c r="E18" s="129">
        <f>SUM(C18:D18)</f>
        <v>4</v>
      </c>
      <c r="F18" s="129"/>
      <c r="G18" s="129">
        <f>SUM(G14,G10)</f>
        <v>44</v>
      </c>
      <c r="H18" s="129">
        <f>SUM(H14,H10)</f>
        <v>122</v>
      </c>
      <c r="I18" s="129">
        <f>SUM(G18:H18)</f>
        <v>166</v>
      </c>
      <c r="J18" s="129"/>
      <c r="K18" s="129">
        <f>SUM(I18,E18)</f>
        <v>170</v>
      </c>
      <c r="L18" s="109"/>
      <c r="M18" s="109"/>
    </row>
    <row r="19" spans="1:13" ht="8.25" customHeight="1">
      <c r="A19" s="5"/>
      <c r="B19" s="113"/>
      <c r="C19" s="112"/>
      <c r="D19" s="112"/>
      <c r="E19" s="112"/>
      <c r="F19" s="112"/>
      <c r="G19" s="112"/>
      <c r="H19" s="112"/>
      <c r="I19" s="112"/>
      <c r="J19" s="112"/>
      <c r="K19" s="112"/>
      <c r="L19" s="113"/>
      <c r="M19" s="109"/>
    </row>
    <row r="20" spans="2:13" ht="12.75">
      <c r="B20" s="109"/>
      <c r="C20" s="108"/>
      <c r="D20" s="108"/>
      <c r="E20" s="108"/>
      <c r="F20" s="108"/>
      <c r="G20" s="108"/>
      <c r="H20" s="108"/>
      <c r="I20" s="108"/>
      <c r="J20" s="108"/>
      <c r="K20" s="108"/>
      <c r="L20" s="109"/>
      <c r="M20" s="109"/>
    </row>
    <row r="21" spans="1:13" ht="13.5" customHeight="1">
      <c r="A21" s="24" t="s">
        <v>188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</row>
    <row r="22" spans="3:13" ht="11.25" customHeight="1">
      <c r="C22" s="124"/>
      <c r="D22" s="124"/>
      <c r="E22" s="124"/>
      <c r="F22" s="124"/>
      <c r="G22" s="124"/>
      <c r="H22" s="124"/>
      <c r="I22" s="124"/>
      <c r="J22" s="109"/>
      <c r="K22" s="109"/>
      <c r="L22" s="109"/>
      <c r="M22" s="109"/>
    </row>
    <row r="23" spans="1:13" ht="13.5" customHeight="1">
      <c r="A23" s="7" t="s">
        <v>106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</row>
    <row r="24" spans="3:13" ht="12.75" customHeight="1"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</row>
    <row r="25" spans="3:13" ht="12.75" customHeight="1"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</row>
    <row r="26" spans="3:13" ht="12.75" customHeight="1"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</row>
    <row r="27" spans="3:13" ht="12.75" customHeight="1"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</row>
  </sheetData>
  <mergeCells count="1">
    <mergeCell ref="A1:K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5"/>
  <sheetViews>
    <sheetView zoomScale="75" zoomScaleNormal="75" workbookViewId="0" topLeftCell="A1">
      <selection activeCell="O34" sqref="O34"/>
    </sheetView>
  </sheetViews>
  <sheetFormatPr defaultColWidth="11.421875" defaultRowHeight="12.75"/>
  <cols>
    <col min="1" max="1" width="1.7109375" style="44" customWidth="1"/>
    <col min="2" max="2" width="40.421875" style="61" customWidth="1"/>
    <col min="3" max="5" width="8.28125" style="61" customWidth="1"/>
    <col min="6" max="6" width="1.7109375" style="61" customWidth="1"/>
    <col min="7" max="9" width="8.28125" style="61" customWidth="1"/>
    <col min="10" max="10" width="1.7109375" style="61" customWidth="1"/>
    <col min="11" max="11" width="8.28125" style="61" customWidth="1"/>
    <col min="12" max="12" width="1.1484375" style="44" customWidth="1"/>
    <col min="13" max="16384" width="11.421875" style="44" customWidth="1"/>
  </cols>
  <sheetData>
    <row r="1" spans="2:11" ht="13.5" customHeight="1">
      <c r="B1" s="205" t="s">
        <v>170</v>
      </c>
      <c r="C1" s="205"/>
      <c r="D1" s="205"/>
      <c r="E1" s="205"/>
      <c r="F1" s="205"/>
      <c r="G1" s="205"/>
      <c r="H1" s="205"/>
      <c r="I1" s="205"/>
      <c r="J1" s="205"/>
      <c r="K1" s="205"/>
    </row>
    <row r="2" spans="1:14" ht="13.5" customHeight="1">
      <c r="A2" s="40" t="s">
        <v>130</v>
      </c>
      <c r="B2" s="41"/>
      <c r="C2" s="42"/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</row>
    <row r="3" spans="1:14" ht="13.5" customHeight="1">
      <c r="A3" s="82" t="s">
        <v>164</v>
      </c>
      <c r="B3" s="41"/>
      <c r="C3" s="42"/>
      <c r="D3" s="42"/>
      <c r="E3" s="42"/>
      <c r="F3" s="42"/>
      <c r="G3" s="42"/>
      <c r="H3" s="42"/>
      <c r="I3" s="42"/>
      <c r="J3" s="42"/>
      <c r="K3" s="42"/>
      <c r="L3" s="43"/>
      <c r="M3" s="43"/>
      <c r="N3" s="43"/>
    </row>
    <row r="4" spans="1:14" ht="13.5" customHeight="1">
      <c r="A4" s="45"/>
      <c r="B4" s="46"/>
      <c r="C4" s="47"/>
      <c r="D4" s="47"/>
      <c r="E4" s="47"/>
      <c r="F4" s="47"/>
      <c r="G4" s="47"/>
      <c r="H4" s="47"/>
      <c r="I4" s="47"/>
      <c r="J4" s="47"/>
      <c r="K4" s="47"/>
      <c r="L4" s="46"/>
      <c r="M4" s="105"/>
      <c r="N4" s="105"/>
    </row>
    <row r="5" spans="1:14" ht="8.25" customHeight="1">
      <c r="A5" s="40"/>
      <c r="B5" s="41"/>
      <c r="C5" s="42"/>
      <c r="D5" s="42"/>
      <c r="E5" s="42"/>
      <c r="F5" s="42"/>
      <c r="G5" s="42"/>
      <c r="H5" s="42"/>
      <c r="I5" s="42"/>
      <c r="J5" s="42"/>
      <c r="K5" s="42"/>
      <c r="L5" s="41"/>
      <c r="M5" s="41"/>
      <c r="N5" s="41"/>
    </row>
    <row r="6" spans="1:14" ht="10.5" customHeight="1">
      <c r="A6" s="40"/>
      <c r="B6" s="44"/>
      <c r="C6" s="48" t="s">
        <v>94</v>
      </c>
      <c r="D6" s="48"/>
      <c r="E6" s="48"/>
      <c r="F6" s="48"/>
      <c r="G6" s="48" t="s">
        <v>95</v>
      </c>
      <c r="H6" s="48"/>
      <c r="I6" s="48"/>
      <c r="J6" s="48"/>
      <c r="K6" s="49" t="s">
        <v>96</v>
      </c>
      <c r="L6" s="50"/>
      <c r="M6" s="50"/>
      <c r="N6" s="50"/>
    </row>
    <row r="7" spans="1:14" s="55" customFormat="1" ht="10.5" customHeight="1">
      <c r="A7" s="51"/>
      <c r="B7" s="52" t="s">
        <v>116</v>
      </c>
      <c r="C7" s="53" t="s">
        <v>108</v>
      </c>
      <c r="D7" s="53" t="s">
        <v>109</v>
      </c>
      <c r="E7" s="53" t="s">
        <v>99</v>
      </c>
      <c r="F7" s="53"/>
      <c r="G7" s="53" t="s">
        <v>108</v>
      </c>
      <c r="H7" s="53" t="s">
        <v>109</v>
      </c>
      <c r="I7" s="53" t="s">
        <v>99</v>
      </c>
      <c r="J7" s="53"/>
      <c r="K7" s="49" t="s">
        <v>99</v>
      </c>
      <c r="L7" s="54"/>
      <c r="M7" s="54"/>
      <c r="N7" s="54"/>
    </row>
    <row r="8" spans="1:14" s="55" customFormat="1" ht="8.25" customHeight="1">
      <c r="A8" s="56"/>
      <c r="B8" s="57"/>
      <c r="C8" s="58"/>
      <c r="D8" s="58"/>
      <c r="E8" s="58"/>
      <c r="F8" s="58"/>
      <c r="G8" s="58"/>
      <c r="H8" s="58"/>
      <c r="I8" s="58"/>
      <c r="J8" s="58"/>
      <c r="K8" s="58"/>
      <c r="L8" s="59"/>
      <c r="M8" s="106"/>
      <c r="N8" s="106"/>
    </row>
    <row r="9" spans="2:11" ht="12.75"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1:11" ht="12.75">
      <c r="A10" s="179" t="s">
        <v>117</v>
      </c>
      <c r="B10" s="180"/>
      <c r="C10" s="133">
        <f>SUM(C11:C19)</f>
        <v>7662</v>
      </c>
      <c r="D10" s="133">
        <f>SUM(D11:D19)</f>
        <v>7674</v>
      </c>
      <c r="E10" s="133">
        <f>SUM(C10:D10)</f>
        <v>15336</v>
      </c>
      <c r="F10" s="133"/>
      <c r="G10" s="133">
        <f>SUM(G11,G12,G13,G14,G15,G16,G17,G18,G19)</f>
        <v>16862</v>
      </c>
      <c r="H10" s="133">
        <f>SUM(H11,H12,H13,H14,H15,H16,H17,H18,H19)</f>
        <v>16184</v>
      </c>
      <c r="I10" s="133">
        <f>SUM(G10:H10)</f>
        <v>33046</v>
      </c>
      <c r="J10" s="133"/>
      <c r="K10" s="133">
        <f>SUM(K11,K12,K13,K14,K15,K16,K17,K18,K19)</f>
        <v>48382</v>
      </c>
    </row>
    <row r="11" spans="2:15" ht="12.75">
      <c r="B11" s="61" t="s">
        <v>118</v>
      </c>
      <c r="C11" s="79">
        <v>692</v>
      </c>
      <c r="D11" s="79">
        <v>622</v>
      </c>
      <c r="E11" s="79">
        <f>SUM(C11:D11)</f>
        <v>1314</v>
      </c>
      <c r="F11" s="79"/>
      <c r="G11" s="79">
        <v>1610</v>
      </c>
      <c r="H11" s="79">
        <v>1409</v>
      </c>
      <c r="I11" s="79">
        <f>SUM(G11:H11)</f>
        <v>3019</v>
      </c>
      <c r="J11" s="31"/>
      <c r="K11" s="31">
        <f aca="true" t="shared" si="0" ref="K11:K19">SUM(E11,I11)</f>
        <v>4333</v>
      </c>
      <c r="L11" s="61"/>
      <c r="M11" s="61"/>
      <c r="N11" s="61"/>
      <c r="O11" s="31"/>
    </row>
    <row r="12" spans="2:15" ht="12.75">
      <c r="B12" s="61" t="s">
        <v>115</v>
      </c>
      <c r="C12" s="31">
        <v>786</v>
      </c>
      <c r="D12" s="31">
        <v>790</v>
      </c>
      <c r="E12" s="79">
        <f aca="true" t="shared" si="1" ref="E12:E19">SUM(C12:D12)</f>
        <v>1576</v>
      </c>
      <c r="F12" s="31"/>
      <c r="G12" s="31">
        <v>1731</v>
      </c>
      <c r="H12" s="31">
        <v>1599</v>
      </c>
      <c r="I12" s="79">
        <f aca="true" t="shared" si="2" ref="I12:I19">SUM(G12:H12)</f>
        <v>3330</v>
      </c>
      <c r="J12" s="31"/>
      <c r="K12" s="31">
        <f t="shared" si="0"/>
        <v>4906</v>
      </c>
      <c r="N12" s="61"/>
      <c r="O12" s="31"/>
    </row>
    <row r="13" spans="2:15" ht="12.75">
      <c r="B13" s="61" t="s">
        <v>119</v>
      </c>
      <c r="C13" s="31">
        <v>615</v>
      </c>
      <c r="D13" s="31">
        <v>649</v>
      </c>
      <c r="E13" s="79">
        <f t="shared" si="1"/>
        <v>1264</v>
      </c>
      <c r="F13" s="31"/>
      <c r="G13" s="31">
        <v>1426</v>
      </c>
      <c r="H13" s="31">
        <v>1328</v>
      </c>
      <c r="I13" s="79">
        <f t="shared" si="2"/>
        <v>2754</v>
      </c>
      <c r="J13" s="31"/>
      <c r="K13" s="31">
        <f t="shared" si="0"/>
        <v>4018</v>
      </c>
      <c r="N13" s="61"/>
      <c r="O13" s="31"/>
    </row>
    <row r="14" spans="2:15" ht="12.75">
      <c r="B14" s="187" t="s">
        <v>120</v>
      </c>
      <c r="C14" s="148">
        <v>623</v>
      </c>
      <c r="D14" s="148">
        <v>782</v>
      </c>
      <c r="E14" s="79">
        <f t="shared" si="1"/>
        <v>1405</v>
      </c>
      <c r="F14" s="148"/>
      <c r="G14" s="148">
        <v>1567</v>
      </c>
      <c r="H14" s="148">
        <v>1612</v>
      </c>
      <c r="I14" s="79">
        <f t="shared" si="2"/>
        <v>3179</v>
      </c>
      <c r="J14" s="148"/>
      <c r="K14" s="148">
        <f t="shared" si="0"/>
        <v>4584</v>
      </c>
      <c r="N14" s="61"/>
      <c r="O14" s="31"/>
    </row>
    <row r="15" spans="2:15" ht="12.75">
      <c r="B15" s="187" t="s">
        <v>121</v>
      </c>
      <c r="C15" s="148">
        <v>1535</v>
      </c>
      <c r="D15" s="148">
        <v>1431</v>
      </c>
      <c r="E15" s="79">
        <f t="shared" si="1"/>
        <v>2966</v>
      </c>
      <c r="F15" s="148"/>
      <c r="G15" s="148">
        <v>3171</v>
      </c>
      <c r="H15" s="148">
        <v>2984</v>
      </c>
      <c r="I15" s="79">
        <f t="shared" si="2"/>
        <v>6155</v>
      </c>
      <c r="J15" s="148"/>
      <c r="K15" s="148">
        <f t="shared" si="0"/>
        <v>9121</v>
      </c>
      <c r="N15" s="61"/>
      <c r="O15" s="31"/>
    </row>
    <row r="16" spans="2:15" ht="12.75">
      <c r="B16" s="187" t="s">
        <v>122</v>
      </c>
      <c r="C16" s="148">
        <v>800</v>
      </c>
      <c r="D16" s="148">
        <v>751</v>
      </c>
      <c r="E16" s="79">
        <f t="shared" si="1"/>
        <v>1551</v>
      </c>
      <c r="F16" s="148"/>
      <c r="G16" s="148">
        <v>1793</v>
      </c>
      <c r="H16" s="148">
        <v>1515</v>
      </c>
      <c r="I16" s="79">
        <f t="shared" si="2"/>
        <v>3308</v>
      </c>
      <c r="J16" s="148"/>
      <c r="K16" s="148">
        <f t="shared" si="0"/>
        <v>4859</v>
      </c>
      <c r="N16" s="61"/>
      <c r="O16" s="31"/>
    </row>
    <row r="17" spans="2:15" ht="12.75">
      <c r="B17" s="187" t="s">
        <v>123</v>
      </c>
      <c r="C17" s="148">
        <v>884</v>
      </c>
      <c r="D17" s="148">
        <v>923</v>
      </c>
      <c r="E17" s="79">
        <f t="shared" si="1"/>
        <v>1807</v>
      </c>
      <c r="F17" s="148"/>
      <c r="G17" s="148">
        <v>1793</v>
      </c>
      <c r="H17" s="148">
        <v>1965</v>
      </c>
      <c r="I17" s="79">
        <f t="shared" si="2"/>
        <v>3758</v>
      </c>
      <c r="J17" s="148"/>
      <c r="K17" s="148">
        <f t="shared" si="0"/>
        <v>5565</v>
      </c>
      <c r="N17" s="61"/>
      <c r="O17" s="31"/>
    </row>
    <row r="18" spans="2:15" ht="12.75">
      <c r="B18" s="187" t="s">
        <v>124</v>
      </c>
      <c r="C18" s="148">
        <v>843</v>
      </c>
      <c r="D18" s="148">
        <v>859</v>
      </c>
      <c r="E18" s="79">
        <f t="shared" si="1"/>
        <v>1702</v>
      </c>
      <c r="F18" s="148"/>
      <c r="G18" s="148">
        <v>1869</v>
      </c>
      <c r="H18" s="148">
        <v>1912</v>
      </c>
      <c r="I18" s="79">
        <f t="shared" si="2"/>
        <v>3781</v>
      </c>
      <c r="J18" s="148"/>
      <c r="K18" s="148">
        <f t="shared" si="0"/>
        <v>5483</v>
      </c>
      <c r="N18" s="61"/>
      <c r="O18" s="31"/>
    </row>
    <row r="19" spans="2:15" ht="12.75">
      <c r="B19" s="187" t="s">
        <v>125</v>
      </c>
      <c r="C19" s="148">
        <v>884</v>
      </c>
      <c r="D19" s="148">
        <v>867</v>
      </c>
      <c r="E19" s="79">
        <f t="shared" si="1"/>
        <v>1751</v>
      </c>
      <c r="F19" s="148"/>
      <c r="G19" s="148">
        <v>1902</v>
      </c>
      <c r="H19" s="148">
        <v>1860</v>
      </c>
      <c r="I19" s="79">
        <f t="shared" si="2"/>
        <v>3762</v>
      </c>
      <c r="J19" s="148"/>
      <c r="K19" s="148">
        <f t="shared" si="0"/>
        <v>5513</v>
      </c>
      <c r="N19" s="61"/>
      <c r="O19" s="31"/>
    </row>
    <row r="20" spans="2:15" ht="12.75">
      <c r="B20" s="187"/>
      <c r="C20" s="188"/>
      <c r="D20" s="188"/>
      <c r="E20" s="188"/>
      <c r="F20" s="188"/>
      <c r="G20" s="188"/>
      <c r="H20" s="188"/>
      <c r="I20" s="188"/>
      <c r="J20" s="188"/>
      <c r="K20" s="188"/>
      <c r="O20" s="200"/>
    </row>
    <row r="21" spans="1:15" ht="12.75">
      <c r="A21" s="179" t="s">
        <v>126</v>
      </c>
      <c r="B21" s="189"/>
      <c r="C21" s="190">
        <f>SUM(C22:C26)</f>
        <v>8551</v>
      </c>
      <c r="D21" s="190">
        <f>SUM(D22:D26)</f>
        <v>9138</v>
      </c>
      <c r="E21" s="190">
        <f aca="true" t="shared" si="3" ref="E21:E26">SUM(C21:D21)</f>
        <v>17689</v>
      </c>
      <c r="F21" s="190"/>
      <c r="G21" s="190">
        <f>SUM(G22:G26)</f>
        <v>18875</v>
      </c>
      <c r="H21" s="190">
        <f>SUM(H22:H26)</f>
        <v>19421</v>
      </c>
      <c r="I21" s="190">
        <f aca="true" t="shared" si="4" ref="I21:I26">SUM(G21:H21)</f>
        <v>38296</v>
      </c>
      <c r="J21" s="190"/>
      <c r="K21" s="190">
        <f>SUM(K22:K26)</f>
        <v>55985</v>
      </c>
      <c r="N21" s="61"/>
      <c r="O21" s="31"/>
    </row>
    <row r="22" spans="2:15" ht="12.75">
      <c r="B22" s="187" t="s">
        <v>127</v>
      </c>
      <c r="C22" s="148">
        <v>1666</v>
      </c>
      <c r="D22" s="148">
        <v>1944</v>
      </c>
      <c r="E22" s="79">
        <f t="shared" si="3"/>
        <v>3610</v>
      </c>
      <c r="F22" s="148"/>
      <c r="G22" s="148">
        <v>3586</v>
      </c>
      <c r="H22" s="148">
        <v>3873</v>
      </c>
      <c r="I22" s="79">
        <f t="shared" si="4"/>
        <v>7459</v>
      </c>
      <c r="J22" s="148"/>
      <c r="K22" s="148">
        <f>SUM(E22,I22)</f>
        <v>11069</v>
      </c>
      <c r="N22" s="61"/>
      <c r="O22" s="31"/>
    </row>
    <row r="23" spans="2:15" ht="12.75">
      <c r="B23" s="187" t="s">
        <v>29</v>
      </c>
      <c r="C23" s="148">
        <v>1731</v>
      </c>
      <c r="D23" s="148">
        <v>1922</v>
      </c>
      <c r="E23" s="79">
        <f t="shared" si="3"/>
        <v>3653</v>
      </c>
      <c r="F23" s="148"/>
      <c r="G23" s="148">
        <v>3594</v>
      </c>
      <c r="H23" s="148">
        <v>4017</v>
      </c>
      <c r="I23" s="79">
        <f t="shared" si="4"/>
        <v>7611</v>
      </c>
      <c r="J23" s="148"/>
      <c r="K23" s="148">
        <f>SUM(E23,I23)</f>
        <v>11264</v>
      </c>
      <c r="N23" s="61"/>
      <c r="O23" s="31"/>
    </row>
    <row r="24" spans="2:15" ht="12.75">
      <c r="B24" s="187" t="s">
        <v>31</v>
      </c>
      <c r="C24" s="148">
        <v>1811</v>
      </c>
      <c r="D24" s="148">
        <v>1825</v>
      </c>
      <c r="E24" s="79">
        <f t="shared" si="3"/>
        <v>3636</v>
      </c>
      <c r="F24" s="148"/>
      <c r="G24" s="148">
        <v>3971</v>
      </c>
      <c r="H24" s="148">
        <v>3734</v>
      </c>
      <c r="I24" s="79">
        <f t="shared" si="4"/>
        <v>7705</v>
      </c>
      <c r="J24" s="148"/>
      <c r="K24" s="148">
        <f>SUM(E24,I24)</f>
        <v>11341</v>
      </c>
      <c r="N24" s="61"/>
      <c r="O24" s="31"/>
    </row>
    <row r="25" spans="2:15" ht="12.75">
      <c r="B25" s="187" t="s">
        <v>32</v>
      </c>
      <c r="C25" s="148">
        <v>1783</v>
      </c>
      <c r="D25" s="148">
        <v>1677</v>
      </c>
      <c r="E25" s="79">
        <f t="shared" si="3"/>
        <v>3460</v>
      </c>
      <c r="F25" s="148"/>
      <c r="G25" s="148">
        <v>3899</v>
      </c>
      <c r="H25" s="148">
        <v>3683</v>
      </c>
      <c r="I25" s="79">
        <f t="shared" si="4"/>
        <v>7582</v>
      </c>
      <c r="J25" s="148"/>
      <c r="K25" s="148">
        <f>SUM(E25,I25)</f>
        <v>11042</v>
      </c>
      <c r="N25" s="61"/>
      <c r="O25" s="31"/>
    </row>
    <row r="26" spans="2:15" ht="12.75">
      <c r="B26" s="187" t="s">
        <v>30</v>
      </c>
      <c r="C26" s="148">
        <v>1560</v>
      </c>
      <c r="D26" s="148">
        <v>1770</v>
      </c>
      <c r="E26" s="79">
        <f t="shared" si="3"/>
        <v>3330</v>
      </c>
      <c r="F26" s="148"/>
      <c r="G26" s="148">
        <v>3825</v>
      </c>
      <c r="H26" s="148">
        <v>4114</v>
      </c>
      <c r="I26" s="79">
        <f t="shared" si="4"/>
        <v>7939</v>
      </c>
      <c r="J26" s="148"/>
      <c r="K26" s="148">
        <f>SUM(E26,I26)</f>
        <v>11269</v>
      </c>
      <c r="N26" s="37"/>
      <c r="O26" s="31"/>
    </row>
    <row r="27" spans="1:15" ht="12.75">
      <c r="A27" s="62"/>
      <c r="B27" s="63"/>
      <c r="C27" s="78"/>
      <c r="D27" s="78"/>
      <c r="E27" s="78"/>
      <c r="F27" s="78"/>
      <c r="G27" s="78"/>
      <c r="H27" s="78"/>
      <c r="I27" s="78"/>
      <c r="J27" s="78"/>
      <c r="K27" s="78"/>
      <c r="L27" s="62"/>
      <c r="N27" s="37"/>
      <c r="O27" s="31"/>
    </row>
    <row r="28" spans="1:14" ht="9" customHeight="1">
      <c r="A28" s="64"/>
      <c r="B28" s="65"/>
      <c r="C28" s="66"/>
      <c r="D28" s="66"/>
      <c r="E28" s="66"/>
      <c r="F28" s="66"/>
      <c r="G28" s="66"/>
      <c r="H28" s="66"/>
      <c r="I28" s="66"/>
      <c r="J28" s="66"/>
      <c r="K28" s="66"/>
      <c r="L28" s="64"/>
      <c r="N28" s="64"/>
    </row>
    <row r="29" spans="1:16" ht="12.75">
      <c r="A29" s="130" t="s">
        <v>105</v>
      </c>
      <c r="B29" s="131"/>
      <c r="C29" s="132">
        <f>SUM(C10,C21)</f>
        <v>16213</v>
      </c>
      <c r="D29" s="132">
        <f>SUM(D10,D21)</f>
        <v>16812</v>
      </c>
      <c r="E29" s="132">
        <f>SUM(E10,E21)</f>
        <v>33025</v>
      </c>
      <c r="F29" s="132"/>
      <c r="G29" s="132">
        <f>SUM(G10,G21)</f>
        <v>35737</v>
      </c>
      <c r="H29" s="132">
        <f>SUM(H10,H21)</f>
        <v>35605</v>
      </c>
      <c r="I29" s="132">
        <f>SUM(I10,I21)</f>
        <v>71342</v>
      </c>
      <c r="J29" s="132"/>
      <c r="K29" s="133">
        <f>SUM(E29,I29)</f>
        <v>104367</v>
      </c>
      <c r="L29" s="66"/>
      <c r="M29" s="197"/>
      <c r="N29" s="198"/>
      <c r="O29" s="197"/>
      <c r="P29" s="197"/>
    </row>
    <row r="30" spans="1:16" ht="9" customHeight="1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2"/>
      <c r="M30" s="198"/>
      <c r="N30" s="199"/>
      <c r="O30" s="197"/>
      <c r="P30" s="197"/>
    </row>
    <row r="31" spans="1:16" ht="13.5" customHeight="1">
      <c r="A31" s="55"/>
      <c r="M31" s="198"/>
      <c r="N31" s="198"/>
      <c r="O31" s="197"/>
      <c r="P31" s="197"/>
    </row>
    <row r="32" spans="1:13" ht="12.75" customHeight="1">
      <c r="A32" s="55" t="s">
        <v>106</v>
      </c>
      <c r="B32" s="77"/>
      <c r="C32" s="37"/>
      <c r="D32" s="37"/>
      <c r="E32" s="37"/>
      <c r="F32" s="37"/>
      <c r="G32" s="37"/>
      <c r="H32" s="37"/>
      <c r="I32" s="37"/>
      <c r="J32" s="37"/>
      <c r="K32" s="37"/>
      <c r="M32" s="66"/>
    </row>
    <row r="33" spans="2:15" ht="12.75" customHeight="1">
      <c r="B33" s="77"/>
      <c r="C33" s="37"/>
      <c r="D33" s="37"/>
      <c r="E33" s="37"/>
      <c r="F33" s="37"/>
      <c r="G33" s="37"/>
      <c r="H33" s="37"/>
      <c r="I33" s="37"/>
      <c r="J33" s="37"/>
      <c r="K33" s="37"/>
      <c r="M33" s="64"/>
      <c r="O33" s="37"/>
    </row>
    <row r="34" spans="2:15" ht="12.75">
      <c r="B34" s="77"/>
      <c r="C34" s="37"/>
      <c r="D34" s="37"/>
      <c r="E34" s="37"/>
      <c r="F34" s="37"/>
      <c r="G34" s="37"/>
      <c r="H34" s="37"/>
      <c r="I34" s="37"/>
      <c r="J34" s="37"/>
      <c r="K34" s="37"/>
      <c r="O34" s="37"/>
    </row>
    <row r="35" spans="2:21" ht="12.75">
      <c r="B35" s="77"/>
      <c r="C35" s="37"/>
      <c r="D35" s="37"/>
      <c r="E35" s="37"/>
      <c r="F35" s="37"/>
      <c r="G35" s="37"/>
      <c r="H35" s="37"/>
      <c r="I35" s="37"/>
      <c r="J35" s="37"/>
      <c r="K35" s="37"/>
      <c r="O35" s="37"/>
      <c r="P35" s="37"/>
      <c r="Q35" s="37"/>
      <c r="R35" s="37"/>
      <c r="S35" s="37"/>
      <c r="T35" s="37"/>
      <c r="U35" s="37"/>
    </row>
    <row r="36" spans="15:21" ht="12.75">
      <c r="O36" s="37"/>
      <c r="P36" s="37"/>
      <c r="Q36" s="37"/>
      <c r="R36" s="37"/>
      <c r="S36" s="37"/>
      <c r="T36" s="37"/>
      <c r="U36" s="37"/>
    </row>
    <row r="37" spans="15:21" ht="12.75">
      <c r="O37" s="37"/>
      <c r="P37" s="37"/>
      <c r="Q37" s="37"/>
      <c r="R37" s="37"/>
      <c r="S37" s="37"/>
      <c r="T37" s="37"/>
      <c r="U37" s="37"/>
    </row>
    <row r="38" spans="15:21" ht="12.75">
      <c r="O38" s="37"/>
      <c r="P38" s="37"/>
      <c r="Q38" s="37"/>
      <c r="R38" s="37"/>
      <c r="S38" s="37"/>
      <c r="T38" s="37"/>
      <c r="U38" s="37"/>
    </row>
    <row r="39" spans="15:21" ht="12.75">
      <c r="O39" s="37"/>
      <c r="P39" s="37"/>
      <c r="Q39" s="37"/>
      <c r="R39" s="37"/>
      <c r="S39" s="37"/>
      <c r="T39" s="37"/>
      <c r="U39" s="37"/>
    </row>
    <row r="40" spans="16:21" ht="12.75">
      <c r="P40" s="37"/>
      <c r="Q40" s="37"/>
      <c r="R40" s="37"/>
      <c r="S40" s="37"/>
      <c r="T40" s="37"/>
      <c r="U40" s="37"/>
    </row>
    <row r="41" spans="16:21" ht="12.75">
      <c r="P41" s="37"/>
      <c r="Q41" s="37"/>
      <c r="R41" s="37"/>
      <c r="S41" s="37"/>
      <c r="T41" s="37"/>
      <c r="U41" s="37"/>
    </row>
    <row r="52" ht="12.75">
      <c r="P52" s="55"/>
    </row>
    <row r="75" ht="12.75">
      <c r="B75" s="201" t="s">
        <v>106</v>
      </c>
    </row>
  </sheetData>
  <mergeCells count="1">
    <mergeCell ref="B1:K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="75" zoomScaleNormal="75" workbookViewId="0" topLeftCell="A1">
      <selection activeCell="N21" sqref="N21"/>
    </sheetView>
  </sheetViews>
  <sheetFormatPr defaultColWidth="11.421875" defaultRowHeight="12.75"/>
  <cols>
    <col min="1" max="1" width="1.7109375" style="31" customWidth="1"/>
    <col min="2" max="2" width="34.28125" style="31" customWidth="1"/>
    <col min="3" max="5" width="8.00390625" style="31" customWidth="1"/>
    <col min="6" max="6" width="1.421875" style="31" customWidth="1"/>
    <col min="7" max="9" width="8.00390625" style="31" customWidth="1"/>
    <col min="10" max="10" width="1.57421875" style="31" customWidth="1"/>
    <col min="11" max="11" width="8.00390625" style="31" customWidth="1"/>
    <col min="12" max="12" width="0.85546875" style="31" customWidth="1"/>
    <col min="13" max="231" width="9.140625" style="31" customWidth="1"/>
    <col min="232" max="16384" width="11.421875" style="31" customWidth="1"/>
  </cols>
  <sheetData>
    <row r="1" spans="1:12" ht="13.5" customHeight="1">
      <c r="A1" s="206" t="s">
        <v>170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3.5" customHeight="1">
      <c r="A2" s="28" t="s">
        <v>131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3.5" customHeight="1">
      <c r="A3" s="82" t="s">
        <v>164</v>
      </c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ht="13.5" customHeight="1"/>
    <row r="5" spans="1:12" ht="6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3:12" ht="9.75" customHeight="1">
      <c r="C6" s="33" t="s">
        <v>94</v>
      </c>
      <c r="D6" s="30"/>
      <c r="E6" s="33"/>
      <c r="F6" s="34"/>
      <c r="G6" s="33" t="s">
        <v>113</v>
      </c>
      <c r="H6" s="30"/>
      <c r="I6" s="33"/>
      <c r="J6" s="34"/>
      <c r="K6" s="33" t="s">
        <v>96</v>
      </c>
      <c r="L6" s="30"/>
    </row>
    <row r="7" spans="1:12" ht="9.75" customHeight="1">
      <c r="A7" s="34" t="s">
        <v>116</v>
      </c>
      <c r="C7" s="35" t="s">
        <v>108</v>
      </c>
      <c r="D7" s="35" t="s">
        <v>109</v>
      </c>
      <c r="E7" s="35" t="s">
        <v>99</v>
      </c>
      <c r="F7" s="34"/>
      <c r="G7" s="35" t="s">
        <v>108</v>
      </c>
      <c r="H7" s="35" t="s">
        <v>109</v>
      </c>
      <c r="I7" s="35" t="s">
        <v>99</v>
      </c>
      <c r="J7" s="34"/>
      <c r="K7" s="33" t="s">
        <v>99</v>
      </c>
      <c r="L7" s="30"/>
    </row>
    <row r="8" spans="1:12" ht="6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ht="12.75" customHeight="1"/>
    <row r="10" spans="1:2" s="134" customFormat="1" ht="12.75" customHeight="1">
      <c r="A10" s="134" t="s">
        <v>114</v>
      </c>
      <c r="B10" s="186"/>
    </row>
    <row r="11" spans="1:12" ht="12.75" customHeight="1">
      <c r="A11" s="37"/>
      <c r="B11" s="38" t="s">
        <v>115</v>
      </c>
      <c r="C11" s="147">
        <v>308</v>
      </c>
      <c r="D11" s="147">
        <v>355</v>
      </c>
      <c r="E11" s="148">
        <f>SUM(C11:D11)</f>
        <v>663</v>
      </c>
      <c r="F11" s="148"/>
      <c r="G11" s="148">
        <v>568</v>
      </c>
      <c r="H11" s="149">
        <v>700</v>
      </c>
      <c r="I11" s="148">
        <f>SUM(G11:H11)</f>
        <v>1268</v>
      </c>
      <c r="J11" s="148"/>
      <c r="K11" s="148">
        <f>SUM(E11,I11)</f>
        <v>1931</v>
      </c>
      <c r="L11" s="148"/>
    </row>
    <row r="12" spans="1:12" ht="12.75" customHeight="1">
      <c r="A12" s="36"/>
      <c r="B12" s="36"/>
      <c r="C12" s="80"/>
      <c r="D12" s="80"/>
      <c r="E12" s="36"/>
      <c r="F12" s="36"/>
      <c r="G12" s="80"/>
      <c r="H12" s="80"/>
      <c r="I12" s="36"/>
      <c r="J12" s="36"/>
      <c r="K12" s="36"/>
      <c r="L12" s="36"/>
    </row>
    <row r="15" spans="1:12" ht="13.5" customHeight="1">
      <c r="A15" s="206" t="s">
        <v>170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</row>
    <row r="16" spans="1:12" ht="13.5" customHeight="1">
      <c r="A16" s="28" t="s">
        <v>132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13.5" customHeight="1">
      <c r="A17" s="82" t="s">
        <v>164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ht="13.5" customHeight="1"/>
    <row r="19" spans="1:12" ht="6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3:12" ht="9" customHeight="1">
      <c r="C20" s="33" t="s">
        <v>94</v>
      </c>
      <c r="D20" s="30"/>
      <c r="E20" s="33"/>
      <c r="F20" s="34"/>
      <c r="G20" s="33" t="s">
        <v>113</v>
      </c>
      <c r="H20" s="30"/>
      <c r="I20" s="33"/>
      <c r="J20" s="34"/>
      <c r="K20" s="33" t="s">
        <v>96</v>
      </c>
      <c r="L20" s="30"/>
    </row>
    <row r="21" spans="1:12" ht="9" customHeight="1">
      <c r="A21" s="34" t="s">
        <v>163</v>
      </c>
      <c r="C21" s="35" t="s">
        <v>108</v>
      </c>
      <c r="D21" s="35" t="s">
        <v>109</v>
      </c>
      <c r="E21" s="35" t="s">
        <v>99</v>
      </c>
      <c r="F21" s="34"/>
      <c r="G21" s="35" t="s">
        <v>108</v>
      </c>
      <c r="H21" s="35" t="s">
        <v>109</v>
      </c>
      <c r="I21" s="35" t="s">
        <v>99</v>
      </c>
      <c r="J21" s="34"/>
      <c r="K21" s="33" t="s">
        <v>99</v>
      </c>
      <c r="L21" s="30"/>
    </row>
    <row r="22" spans="1:12" ht="6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3:10" ht="12.75">
      <c r="C23" s="79"/>
      <c r="D23" s="79"/>
      <c r="E23" s="79"/>
      <c r="F23" s="79"/>
      <c r="G23" s="79"/>
      <c r="H23" s="79"/>
      <c r="I23" s="79"/>
      <c r="J23" s="79"/>
    </row>
    <row r="24" spans="1:11" ht="12.75">
      <c r="A24" s="31" t="s">
        <v>12</v>
      </c>
      <c r="C24" s="161">
        <v>8</v>
      </c>
      <c r="D24" s="161">
        <v>17</v>
      </c>
      <c r="E24" s="161">
        <f>SUM(C24:D24)</f>
        <v>25</v>
      </c>
      <c r="F24" s="161"/>
      <c r="G24" s="161">
        <v>15</v>
      </c>
      <c r="H24" s="161">
        <v>26</v>
      </c>
      <c r="I24" s="161">
        <f>SUM(G24:H24)</f>
        <v>41</v>
      </c>
      <c r="J24" s="161"/>
      <c r="K24" s="148">
        <f>SUM(E24,I24)</f>
        <v>66</v>
      </c>
    </row>
    <row r="25" spans="1:11" ht="12.75">
      <c r="A25" s="31" t="s">
        <v>13</v>
      </c>
      <c r="C25" s="162">
        <v>22</v>
      </c>
      <c r="D25" s="162">
        <v>3</v>
      </c>
      <c r="E25" s="161">
        <f>SUM(C25:D25)</f>
        <v>25</v>
      </c>
      <c r="F25" s="161"/>
      <c r="G25" s="162">
        <v>44</v>
      </c>
      <c r="H25" s="162">
        <v>4</v>
      </c>
      <c r="I25" s="161">
        <f>SUM(G25:H25)</f>
        <v>48</v>
      </c>
      <c r="J25" s="161"/>
      <c r="K25" s="148">
        <f>SUM(E25,I25)</f>
        <v>73</v>
      </c>
    </row>
    <row r="26" spans="1:11" ht="12.75">
      <c r="A26" s="31" t="s">
        <v>15</v>
      </c>
      <c r="C26" s="162">
        <v>13</v>
      </c>
      <c r="D26" s="162">
        <v>3</v>
      </c>
      <c r="E26" s="161">
        <f>SUM(C26:D26)</f>
        <v>16</v>
      </c>
      <c r="F26" s="161"/>
      <c r="G26" s="162">
        <v>26</v>
      </c>
      <c r="H26" s="162">
        <v>16</v>
      </c>
      <c r="I26" s="161">
        <f>SUM(G26:H26)</f>
        <v>42</v>
      </c>
      <c r="J26" s="161"/>
      <c r="K26" s="148">
        <f>SUM(E26,I26)</f>
        <v>58</v>
      </c>
    </row>
    <row r="27" spans="1:11" ht="12.75">
      <c r="A27" s="31" t="s">
        <v>16</v>
      </c>
      <c r="C27" s="161">
        <v>92</v>
      </c>
      <c r="D27" s="161">
        <v>40</v>
      </c>
      <c r="E27" s="161">
        <f>SUM(C27:D27)</f>
        <v>132</v>
      </c>
      <c r="F27" s="161"/>
      <c r="G27" s="161">
        <v>188</v>
      </c>
      <c r="H27" s="161">
        <v>85</v>
      </c>
      <c r="I27" s="161">
        <f>SUM(G27:H27)</f>
        <v>273</v>
      </c>
      <c r="J27" s="161"/>
      <c r="K27" s="148">
        <f>SUM(E27,I27)</f>
        <v>405</v>
      </c>
    </row>
    <row r="28" spans="1:11" ht="12.75">
      <c r="A28" s="31" t="s">
        <v>17</v>
      </c>
      <c r="C28" s="161">
        <v>34</v>
      </c>
      <c r="D28" s="161">
        <v>25</v>
      </c>
      <c r="E28" s="161">
        <f>SUM(C28:D28)</f>
        <v>59</v>
      </c>
      <c r="F28" s="161"/>
      <c r="G28" s="161">
        <v>46</v>
      </c>
      <c r="H28" s="161">
        <v>22</v>
      </c>
      <c r="I28" s="161">
        <f>SUM(G28:H28)</f>
        <v>68</v>
      </c>
      <c r="J28" s="161"/>
      <c r="K28" s="148">
        <f>SUM(E28,I28)</f>
        <v>127</v>
      </c>
    </row>
    <row r="29" spans="1:12" ht="12.75">
      <c r="A29" s="36"/>
      <c r="B29" s="36"/>
      <c r="C29" s="123"/>
      <c r="D29" s="123"/>
      <c r="E29" s="123"/>
      <c r="F29" s="123"/>
      <c r="G29" s="123"/>
      <c r="H29" s="123"/>
      <c r="I29" s="123"/>
      <c r="J29" s="123"/>
      <c r="K29" s="123"/>
      <c r="L29" s="36"/>
    </row>
    <row r="30" spans="3:11" ht="9" customHeight="1">
      <c r="C30" s="79"/>
      <c r="D30" s="79"/>
      <c r="E30" s="79"/>
      <c r="F30" s="79"/>
      <c r="G30" s="79"/>
      <c r="H30" s="79"/>
      <c r="I30" s="79"/>
      <c r="J30" s="79"/>
      <c r="K30" s="79"/>
    </row>
    <row r="31" spans="1:11" ht="12.75">
      <c r="A31" s="134" t="s">
        <v>105</v>
      </c>
      <c r="B31" s="134"/>
      <c r="C31" s="135">
        <f>SUM(C24:C28)</f>
        <v>169</v>
      </c>
      <c r="D31" s="135">
        <f aca="true" t="shared" si="0" ref="D31:K31">SUM(D24:D28)</f>
        <v>88</v>
      </c>
      <c r="E31" s="135">
        <f t="shared" si="0"/>
        <v>257</v>
      </c>
      <c r="F31" s="135"/>
      <c r="G31" s="135">
        <f t="shared" si="0"/>
        <v>319</v>
      </c>
      <c r="H31" s="135">
        <f t="shared" si="0"/>
        <v>153</v>
      </c>
      <c r="I31" s="135">
        <f t="shared" si="0"/>
        <v>472</v>
      </c>
      <c r="J31" s="135"/>
      <c r="K31" s="135">
        <f t="shared" si="0"/>
        <v>729</v>
      </c>
    </row>
    <row r="32" spans="1:12" ht="8.2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ht="12" customHeight="1"/>
    <row r="34" ht="12" customHeight="1">
      <c r="A34" s="39" t="s">
        <v>174</v>
      </c>
    </row>
    <row r="35" ht="12" customHeight="1">
      <c r="A35" s="34" t="s">
        <v>175</v>
      </c>
    </row>
  </sheetData>
  <mergeCells count="2">
    <mergeCell ref="A1:L1"/>
    <mergeCell ref="A15:L1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125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="75" zoomScaleNormal="75" workbookViewId="0" topLeftCell="A21">
      <selection activeCell="B66" sqref="B66"/>
    </sheetView>
  </sheetViews>
  <sheetFormatPr defaultColWidth="11.421875" defaultRowHeight="12.75"/>
  <cols>
    <col min="1" max="1" width="1.7109375" style="4" customWidth="1"/>
    <col min="2" max="2" width="59.7109375" style="4" customWidth="1"/>
    <col min="3" max="5" width="8.00390625" style="13" customWidth="1"/>
    <col min="6" max="6" width="2.7109375" style="13" customWidth="1"/>
    <col min="7" max="9" width="8.00390625" style="13" customWidth="1"/>
    <col min="10" max="10" width="2.7109375" style="13" customWidth="1"/>
    <col min="11" max="11" width="8.00390625" style="13" customWidth="1"/>
    <col min="12" max="12" width="0.85546875" style="13" customWidth="1"/>
    <col min="13" max="209" width="9.140625" style="4" customWidth="1"/>
    <col min="210" max="16384" width="11.421875" style="4" customWidth="1"/>
  </cols>
  <sheetData>
    <row r="1" spans="1:11" ht="13.5" customHeight="1">
      <c r="A1" s="202" t="s">
        <v>170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2" ht="13.5" customHeight="1">
      <c r="A2" s="81" t="s">
        <v>180</v>
      </c>
      <c r="B2" s="81"/>
      <c r="C2" s="82"/>
      <c r="D2" s="82"/>
      <c r="E2" s="82"/>
      <c r="F2" s="82"/>
      <c r="G2" s="82"/>
      <c r="H2" s="82"/>
      <c r="I2" s="82"/>
      <c r="J2" s="82"/>
      <c r="K2" s="82"/>
      <c r="L2" s="139"/>
    </row>
    <row r="3" spans="1:12" ht="13.5" customHeight="1">
      <c r="A3" s="82" t="s">
        <v>164</v>
      </c>
      <c r="B3" s="81"/>
      <c r="C3" s="82"/>
      <c r="D3" s="82"/>
      <c r="E3" s="82"/>
      <c r="F3" s="82"/>
      <c r="G3" s="82"/>
      <c r="H3" s="82"/>
      <c r="I3" s="82"/>
      <c r="J3" s="82"/>
      <c r="K3" s="82"/>
      <c r="L3" s="139"/>
    </row>
    <row r="4" spans="1:12" ht="13.5" customHeight="1">
      <c r="A4" s="5"/>
      <c r="B4" s="5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9" customHeight="1">
      <c r="A5" s="25"/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s="7" customFormat="1" ht="11.25" customHeight="1">
      <c r="A6" s="83"/>
      <c r="B6" s="83"/>
      <c r="C6" s="140" t="s">
        <v>94</v>
      </c>
      <c r="D6" s="140"/>
      <c r="E6" s="140"/>
      <c r="F6" s="141"/>
      <c r="G6" s="140" t="s">
        <v>95</v>
      </c>
      <c r="H6" s="140"/>
      <c r="I6" s="140"/>
      <c r="J6" s="141"/>
      <c r="K6" s="140" t="s">
        <v>111</v>
      </c>
      <c r="L6" s="140"/>
    </row>
    <row r="7" spans="1:12" s="7" customFormat="1" ht="10.5" customHeight="1">
      <c r="A7" s="83" t="s">
        <v>161</v>
      </c>
      <c r="B7" s="83"/>
      <c r="C7" s="142" t="s">
        <v>108</v>
      </c>
      <c r="D7" s="143" t="s">
        <v>109</v>
      </c>
      <c r="E7" s="142" t="s">
        <v>99</v>
      </c>
      <c r="F7" s="141"/>
      <c r="G7" s="142" t="s">
        <v>108</v>
      </c>
      <c r="H7" s="143" t="s">
        <v>109</v>
      </c>
      <c r="I7" s="142" t="s">
        <v>99</v>
      </c>
      <c r="J7" s="144"/>
      <c r="K7" s="140" t="s">
        <v>112</v>
      </c>
      <c r="L7" s="140"/>
    </row>
    <row r="8" spans="1:12" ht="9" customHeight="1">
      <c r="A8" s="5"/>
      <c r="B8" s="5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2" ht="12" customHeight="1">
      <c r="A9" s="25"/>
      <c r="B9" s="25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12" customHeight="1">
      <c r="A10" s="76" t="s">
        <v>85</v>
      </c>
      <c r="B10" s="76"/>
      <c r="C10" s="72">
        <f aca="true" t="shared" si="0" ref="C10:E11">SUM(C11)</f>
        <v>85</v>
      </c>
      <c r="D10" s="72">
        <f t="shared" si="0"/>
        <v>9</v>
      </c>
      <c r="E10" s="72">
        <f t="shared" si="0"/>
        <v>94</v>
      </c>
      <c r="F10" s="72"/>
      <c r="G10" s="72">
        <f aca="true" t="shared" si="1" ref="G10:I11">SUM(G11)</f>
        <v>26</v>
      </c>
      <c r="H10" s="72">
        <f t="shared" si="1"/>
        <v>3</v>
      </c>
      <c r="I10" s="72">
        <f t="shared" si="1"/>
        <v>29</v>
      </c>
      <c r="J10" s="72"/>
      <c r="K10" s="72">
        <f>SUM(K11)</f>
        <v>123</v>
      </c>
      <c r="L10" s="27"/>
    </row>
    <row r="11" spans="1:12" s="14" customFormat="1" ht="12" customHeight="1">
      <c r="A11" s="76" t="s">
        <v>22</v>
      </c>
      <c r="C11" s="72">
        <f t="shared" si="0"/>
        <v>85</v>
      </c>
      <c r="D11" s="72">
        <f t="shared" si="0"/>
        <v>9</v>
      </c>
      <c r="E11" s="72">
        <f t="shared" si="0"/>
        <v>94</v>
      </c>
      <c r="F11" s="72"/>
      <c r="G11" s="72">
        <f t="shared" si="1"/>
        <v>26</v>
      </c>
      <c r="H11" s="72">
        <f t="shared" si="1"/>
        <v>3</v>
      </c>
      <c r="I11" s="72">
        <f t="shared" si="1"/>
        <v>29</v>
      </c>
      <c r="J11" s="72"/>
      <c r="K11" s="72">
        <f>SUM(K12)</f>
        <v>123</v>
      </c>
      <c r="L11" s="72"/>
    </row>
    <row r="12" spans="1:12" ht="12" customHeight="1">
      <c r="A12" s="25"/>
      <c r="B12" s="25" t="s">
        <v>160</v>
      </c>
      <c r="C12" s="145">
        <v>85</v>
      </c>
      <c r="D12" s="145">
        <v>9</v>
      </c>
      <c r="E12" s="27">
        <f>SUM(C12:D12)</f>
        <v>94</v>
      </c>
      <c r="F12" s="145"/>
      <c r="G12" s="145">
        <v>26</v>
      </c>
      <c r="H12" s="145">
        <v>3</v>
      </c>
      <c r="I12" s="145">
        <f>SUM(G12:H12)</f>
        <v>29</v>
      </c>
      <c r="J12" s="27"/>
      <c r="K12" s="27">
        <f>E12+I12</f>
        <v>123</v>
      </c>
      <c r="L12" s="27"/>
    </row>
    <row r="13" spans="1:12" ht="12" customHeight="1">
      <c r="A13" s="25"/>
      <c r="B13" s="25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12" customHeight="1">
      <c r="A14" s="167" t="s">
        <v>181</v>
      </c>
      <c r="B14" s="168"/>
      <c r="C14" s="129">
        <f>SUM(C15,C21,C26,C29,C32,C40,C43,C52,C55,C58,C61)</f>
        <v>1911</v>
      </c>
      <c r="D14" s="129">
        <f>SUM(D15,D21,D26,D29,D32,D40,D43,D52,D55,D58,D61)</f>
        <v>1438</v>
      </c>
      <c r="E14" s="129">
        <f>SUM(E15,E21,E26,E29,E32,E40,E43,E52,E55,E58,E61)</f>
        <v>3349</v>
      </c>
      <c r="F14" s="129"/>
      <c r="G14" s="129">
        <f>SUM(G15,G21,G26,G29,G32,G40,G43,G52,G55,G58,G61)</f>
        <v>4438</v>
      </c>
      <c r="H14" s="129">
        <f>SUM(H15,H21,H26,H29,H32,H40,H43,H52,H55,H58,H61)</f>
        <v>4245</v>
      </c>
      <c r="I14" s="129">
        <f>SUM(I15,I21,I26,I29,I32,I40,I43,I52,I55,I58,I61)</f>
        <v>8683</v>
      </c>
      <c r="J14" s="129"/>
      <c r="K14" s="129">
        <f>SUM(K15,K21,K26,K29,K32,K40,K43,K52,K55,K58,K61)</f>
        <v>12032</v>
      </c>
      <c r="L14" s="107"/>
    </row>
    <row r="15" spans="1:12" s="14" customFormat="1" ht="12" customHeight="1">
      <c r="A15" s="181" t="s">
        <v>51</v>
      </c>
      <c r="B15" s="76"/>
      <c r="C15" s="72">
        <f>SUM(C16:C19)</f>
        <v>275</v>
      </c>
      <c r="D15" s="72">
        <f>SUM(D16:D19)</f>
        <v>186</v>
      </c>
      <c r="E15" s="72">
        <f>SUM(E16:E19)</f>
        <v>461</v>
      </c>
      <c r="F15" s="72"/>
      <c r="G15" s="72">
        <f>SUM(G16:G19)</f>
        <v>783</v>
      </c>
      <c r="H15" s="72">
        <f>SUM(H16:H19)</f>
        <v>544</v>
      </c>
      <c r="I15" s="72">
        <f>SUM(I16:I19)</f>
        <v>1327</v>
      </c>
      <c r="J15" s="72"/>
      <c r="K15" s="72">
        <f>E15+I15</f>
        <v>1788</v>
      </c>
      <c r="L15" s="72"/>
    </row>
    <row r="16" spans="1:12" ht="12" customHeight="1">
      <c r="A16" s="25"/>
      <c r="B16" s="99" t="s">
        <v>169</v>
      </c>
      <c r="C16" s="117">
        <v>89</v>
      </c>
      <c r="D16" s="117">
        <v>68</v>
      </c>
      <c r="E16" s="27">
        <f>SUM(C16:D16)</f>
        <v>157</v>
      </c>
      <c r="F16" s="117"/>
      <c r="G16" s="117">
        <v>277</v>
      </c>
      <c r="H16" s="117">
        <v>218</v>
      </c>
      <c r="I16" s="145">
        <f>SUM(G16:H16)</f>
        <v>495</v>
      </c>
      <c r="J16" s="27"/>
      <c r="K16" s="27">
        <f>E16+I16</f>
        <v>652</v>
      </c>
      <c r="L16" s="27"/>
    </row>
    <row r="17" spans="1:12" ht="12" customHeight="1">
      <c r="A17" s="25"/>
      <c r="B17" s="99" t="s">
        <v>52</v>
      </c>
      <c r="C17" s="117">
        <v>109</v>
      </c>
      <c r="D17" s="117">
        <v>50</v>
      </c>
      <c r="E17" s="27">
        <f>SUM(C17:D17)</f>
        <v>159</v>
      </c>
      <c r="F17" s="117"/>
      <c r="G17" s="117">
        <v>269</v>
      </c>
      <c r="H17" s="117">
        <v>121</v>
      </c>
      <c r="I17" s="145">
        <f>SUM(G17:H17)</f>
        <v>390</v>
      </c>
      <c r="J17" s="27"/>
      <c r="K17" s="27">
        <f>E17+I17</f>
        <v>549</v>
      </c>
      <c r="L17" s="27"/>
    </row>
    <row r="18" spans="1:12" ht="12" customHeight="1">
      <c r="A18" s="25"/>
      <c r="B18" s="99" t="s">
        <v>53</v>
      </c>
      <c r="C18" s="117">
        <v>39</v>
      </c>
      <c r="D18" s="117">
        <v>33</v>
      </c>
      <c r="E18" s="27">
        <f>SUM(C18:D18)</f>
        <v>72</v>
      </c>
      <c r="F18" s="117"/>
      <c r="G18" s="117">
        <v>134</v>
      </c>
      <c r="H18" s="117">
        <v>101</v>
      </c>
      <c r="I18" s="145">
        <f>SUM(G18:H18)</f>
        <v>235</v>
      </c>
      <c r="J18" s="27"/>
      <c r="K18" s="27">
        <f>E18+I18</f>
        <v>307</v>
      </c>
      <c r="L18" s="27"/>
    </row>
    <row r="19" spans="1:12" ht="12" customHeight="1">
      <c r="A19" s="25"/>
      <c r="B19" s="99" t="s">
        <v>54</v>
      </c>
      <c r="C19" s="117">
        <v>38</v>
      </c>
      <c r="D19" s="117">
        <v>35</v>
      </c>
      <c r="E19" s="27">
        <f>SUM(C19:D19)</f>
        <v>73</v>
      </c>
      <c r="F19" s="117"/>
      <c r="G19" s="117">
        <v>103</v>
      </c>
      <c r="H19" s="117">
        <v>104</v>
      </c>
      <c r="I19" s="145">
        <f>SUM(G19:H19)</f>
        <v>207</v>
      </c>
      <c r="J19" s="27"/>
      <c r="K19" s="27">
        <f>E19+I19</f>
        <v>280</v>
      </c>
      <c r="L19" s="27"/>
    </row>
    <row r="20" spans="1:12" ht="12" customHeight="1">
      <c r="A20" s="25"/>
      <c r="B20" s="25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s="14" customFormat="1" ht="12" customHeight="1">
      <c r="A21" s="181" t="s">
        <v>61</v>
      </c>
      <c r="B21" s="76"/>
      <c r="C21" s="72">
        <f>SUM(C22:C24)</f>
        <v>450</v>
      </c>
      <c r="D21" s="72">
        <f>SUM(D22:D24)</f>
        <v>212</v>
      </c>
      <c r="E21" s="72">
        <f>SUM(C21:D21)</f>
        <v>662</v>
      </c>
      <c r="F21" s="72"/>
      <c r="G21" s="72">
        <f>SUM(G22:G24)</f>
        <v>740</v>
      </c>
      <c r="H21" s="72">
        <f>SUM(H22:H24)</f>
        <v>487</v>
      </c>
      <c r="I21" s="72">
        <f>G21+H21</f>
        <v>1227</v>
      </c>
      <c r="J21" s="72"/>
      <c r="K21" s="72">
        <f>E21+I21</f>
        <v>1889</v>
      </c>
      <c r="L21" s="72"/>
    </row>
    <row r="22" spans="1:12" ht="12" customHeight="1">
      <c r="A22" s="25"/>
      <c r="B22" s="26" t="s">
        <v>62</v>
      </c>
      <c r="C22" s="117">
        <v>213</v>
      </c>
      <c r="D22" s="117">
        <v>73</v>
      </c>
      <c r="E22" s="27">
        <f>SUM(C22:D22)</f>
        <v>286</v>
      </c>
      <c r="F22" s="117"/>
      <c r="G22" s="117">
        <v>331</v>
      </c>
      <c r="H22" s="117">
        <v>189</v>
      </c>
      <c r="I22" s="145">
        <f>SUM(G22:H22)</f>
        <v>520</v>
      </c>
      <c r="J22" s="27"/>
      <c r="K22" s="27">
        <f>E22+I22</f>
        <v>806</v>
      </c>
      <c r="L22" s="27"/>
    </row>
    <row r="23" spans="1:12" ht="12" customHeight="1">
      <c r="A23" s="25"/>
      <c r="B23" s="26" t="s">
        <v>63</v>
      </c>
      <c r="C23" s="117">
        <v>176</v>
      </c>
      <c r="D23" s="117">
        <v>134</v>
      </c>
      <c r="E23" s="27">
        <f>SUM(C23:D23)</f>
        <v>310</v>
      </c>
      <c r="F23" s="117"/>
      <c r="G23" s="117">
        <v>337</v>
      </c>
      <c r="H23" s="117">
        <v>278</v>
      </c>
      <c r="I23" s="145">
        <f>SUM(G23:H23)</f>
        <v>615</v>
      </c>
      <c r="J23" s="27"/>
      <c r="K23" s="27">
        <f>E23+I23</f>
        <v>925</v>
      </c>
      <c r="L23" s="27"/>
    </row>
    <row r="24" spans="1:12" ht="12" customHeight="1">
      <c r="A24" s="25"/>
      <c r="B24" s="26" t="s">
        <v>84</v>
      </c>
      <c r="C24" s="117">
        <v>61</v>
      </c>
      <c r="D24" s="117">
        <v>5</v>
      </c>
      <c r="E24" s="27">
        <f>SUM(C24:D24)</f>
        <v>66</v>
      </c>
      <c r="F24" s="117"/>
      <c r="G24" s="117">
        <v>72</v>
      </c>
      <c r="H24" s="117">
        <v>20</v>
      </c>
      <c r="I24" s="145">
        <f>SUM(G24:H24)</f>
        <v>92</v>
      </c>
      <c r="J24" s="27"/>
      <c r="K24" s="27">
        <f>E24+I24</f>
        <v>158</v>
      </c>
      <c r="L24" s="27"/>
    </row>
    <row r="25" spans="1:12" ht="12" customHeight="1">
      <c r="A25" s="25"/>
      <c r="B25" s="25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s="14" customFormat="1" ht="12" customHeight="1">
      <c r="A26" s="181" t="s">
        <v>65</v>
      </c>
      <c r="B26" s="76"/>
      <c r="C26" s="72">
        <f>SUM(C27)</f>
        <v>376</v>
      </c>
      <c r="D26" s="72">
        <f>SUM(D27)</f>
        <v>238</v>
      </c>
      <c r="E26" s="72">
        <f>SUM(E27)</f>
        <v>614</v>
      </c>
      <c r="F26" s="72"/>
      <c r="G26" s="129">
        <f>SUM(G27)</f>
        <v>1019</v>
      </c>
      <c r="H26" s="129">
        <f>SUM(H27)</f>
        <v>636</v>
      </c>
      <c r="I26" s="129">
        <f>G26+H26</f>
        <v>1655</v>
      </c>
      <c r="J26" s="72"/>
      <c r="K26" s="72">
        <f>E26+I26</f>
        <v>2269</v>
      </c>
      <c r="L26" s="72"/>
    </row>
    <row r="27" spans="1:12" ht="12" customHeight="1">
      <c r="A27" s="25"/>
      <c r="B27" s="26" t="s">
        <v>66</v>
      </c>
      <c r="C27" s="119">
        <v>376</v>
      </c>
      <c r="D27" s="119">
        <v>238</v>
      </c>
      <c r="E27" s="27">
        <f>SUM(C27:D27)</f>
        <v>614</v>
      </c>
      <c r="F27" s="119"/>
      <c r="G27" s="119">
        <v>1019</v>
      </c>
      <c r="H27" s="119">
        <v>636</v>
      </c>
      <c r="I27" s="145">
        <f>SUM(G27:H27)</f>
        <v>1655</v>
      </c>
      <c r="J27" s="107"/>
      <c r="K27" s="107">
        <f>E27+I27</f>
        <v>2269</v>
      </c>
      <c r="L27" s="27"/>
    </row>
    <row r="28" spans="1:12" ht="12" customHeight="1">
      <c r="A28" s="25"/>
      <c r="B28" s="25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s="14" customFormat="1" ht="12" customHeight="1">
      <c r="A29" s="181" t="s">
        <v>67</v>
      </c>
      <c r="B29" s="76"/>
      <c r="C29" s="72">
        <f>SUM(C30)</f>
        <v>103</v>
      </c>
      <c r="D29" s="72">
        <f>SUM(D30)</f>
        <v>53</v>
      </c>
      <c r="E29" s="72">
        <f>C29+D29</f>
        <v>156</v>
      </c>
      <c r="F29" s="72"/>
      <c r="G29" s="72">
        <f>SUM(G30)</f>
        <v>176</v>
      </c>
      <c r="H29" s="72">
        <f>SUM(H30)</f>
        <v>79</v>
      </c>
      <c r="I29" s="72">
        <f>SUM(G29:H29)</f>
        <v>255</v>
      </c>
      <c r="J29" s="72"/>
      <c r="K29" s="72">
        <f>E29+I29</f>
        <v>411</v>
      </c>
      <c r="L29" s="72"/>
    </row>
    <row r="30" spans="1:12" ht="12" customHeight="1">
      <c r="A30" s="25"/>
      <c r="B30" s="26" t="s">
        <v>68</v>
      </c>
      <c r="C30" s="117">
        <v>103</v>
      </c>
      <c r="D30" s="117">
        <v>53</v>
      </c>
      <c r="E30" s="27">
        <f>SUM(C30:D30)</f>
        <v>156</v>
      </c>
      <c r="F30" s="117"/>
      <c r="G30" s="117">
        <v>176</v>
      </c>
      <c r="H30" s="117">
        <v>79</v>
      </c>
      <c r="I30" s="145">
        <f>SUM(G30:H30)</f>
        <v>255</v>
      </c>
      <c r="J30" s="27"/>
      <c r="K30" s="27">
        <f>E30+I30</f>
        <v>411</v>
      </c>
      <c r="L30" s="27"/>
    </row>
    <row r="31" spans="1:12" ht="12" customHeight="1">
      <c r="A31" s="25"/>
      <c r="B31" s="25"/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spans="1:12" s="14" customFormat="1" ht="12" customHeight="1">
      <c r="A32" s="181" t="s">
        <v>72</v>
      </c>
      <c r="B32" s="76"/>
      <c r="C32" s="72">
        <f>SUM(C33:C38)</f>
        <v>255</v>
      </c>
      <c r="D32" s="72">
        <f>SUM(D33:D38)</f>
        <v>235</v>
      </c>
      <c r="E32" s="72">
        <f>SUM(E33:E38)</f>
        <v>490</v>
      </c>
      <c r="F32" s="72"/>
      <c r="G32" s="72">
        <f>SUM(G33:G38)</f>
        <v>588</v>
      </c>
      <c r="H32" s="72">
        <f>SUM(H33:H38)</f>
        <v>602</v>
      </c>
      <c r="I32" s="72">
        <f>SUM(I33:I38)</f>
        <v>1190</v>
      </c>
      <c r="J32" s="72"/>
      <c r="K32" s="72">
        <f aca="true" t="shared" si="2" ref="K32:K38">E32+I32</f>
        <v>1680</v>
      </c>
      <c r="L32" s="72"/>
    </row>
    <row r="33" spans="1:12" ht="12" customHeight="1">
      <c r="A33" s="25"/>
      <c r="B33" s="121" t="s">
        <v>76</v>
      </c>
      <c r="C33" s="117">
        <v>63</v>
      </c>
      <c r="D33" s="117">
        <v>18</v>
      </c>
      <c r="E33" s="27">
        <f aca="true" t="shared" si="3" ref="E33:E38">SUM(C33:D33)</f>
        <v>81</v>
      </c>
      <c r="F33" s="117"/>
      <c r="G33" s="91">
        <v>134</v>
      </c>
      <c r="H33" s="117">
        <v>61</v>
      </c>
      <c r="I33" s="145">
        <f aca="true" t="shared" si="4" ref="I33:I38">SUM(G33:H33)</f>
        <v>195</v>
      </c>
      <c r="J33" s="27"/>
      <c r="K33" s="27">
        <f t="shared" si="2"/>
        <v>276</v>
      </c>
      <c r="L33" s="27"/>
    </row>
    <row r="34" spans="1:12" ht="12" customHeight="1">
      <c r="A34" s="25"/>
      <c r="B34" s="121" t="s">
        <v>73</v>
      </c>
      <c r="C34" s="117">
        <v>29</v>
      </c>
      <c r="D34" s="117">
        <v>19</v>
      </c>
      <c r="E34" s="27">
        <f t="shared" si="3"/>
        <v>48</v>
      </c>
      <c r="F34" s="117"/>
      <c r="G34" s="91">
        <v>85</v>
      </c>
      <c r="H34" s="117">
        <v>30</v>
      </c>
      <c r="I34" s="145">
        <f t="shared" si="4"/>
        <v>115</v>
      </c>
      <c r="J34" s="27"/>
      <c r="K34" s="27">
        <f t="shared" si="2"/>
        <v>163</v>
      </c>
      <c r="L34" s="27"/>
    </row>
    <row r="35" spans="1:12" ht="12" customHeight="1">
      <c r="A35" s="25"/>
      <c r="B35" s="121" t="s">
        <v>77</v>
      </c>
      <c r="C35" s="117">
        <v>52</v>
      </c>
      <c r="D35" s="117">
        <v>23</v>
      </c>
      <c r="E35" s="27">
        <f t="shared" si="3"/>
        <v>75</v>
      </c>
      <c r="F35" s="117"/>
      <c r="G35" s="117">
        <v>126</v>
      </c>
      <c r="H35" s="117">
        <v>93</v>
      </c>
      <c r="I35" s="145">
        <f t="shared" si="4"/>
        <v>219</v>
      </c>
      <c r="J35" s="27"/>
      <c r="K35" s="27">
        <f t="shared" si="2"/>
        <v>294</v>
      </c>
      <c r="L35" s="27"/>
    </row>
    <row r="36" spans="1:12" ht="12" customHeight="1">
      <c r="A36" s="25"/>
      <c r="B36" s="121" t="s">
        <v>78</v>
      </c>
      <c r="C36" s="117">
        <v>58</v>
      </c>
      <c r="D36" s="117">
        <v>64</v>
      </c>
      <c r="E36" s="27">
        <f t="shared" si="3"/>
        <v>122</v>
      </c>
      <c r="F36" s="117"/>
      <c r="G36" s="117">
        <v>159</v>
      </c>
      <c r="H36" s="117">
        <v>175</v>
      </c>
      <c r="I36" s="145">
        <f t="shared" si="4"/>
        <v>334</v>
      </c>
      <c r="J36" s="27"/>
      <c r="K36" s="27">
        <f t="shared" si="2"/>
        <v>456</v>
      </c>
      <c r="L36" s="27"/>
    </row>
    <row r="37" spans="1:12" ht="12" customHeight="1">
      <c r="A37" s="25"/>
      <c r="B37" s="121" t="s">
        <v>138</v>
      </c>
      <c r="C37" s="117">
        <v>7</v>
      </c>
      <c r="D37" s="117">
        <v>23</v>
      </c>
      <c r="E37" s="27">
        <f t="shared" si="3"/>
        <v>30</v>
      </c>
      <c r="F37" s="117"/>
      <c r="G37" s="117">
        <v>21</v>
      </c>
      <c r="H37" s="117">
        <v>34</v>
      </c>
      <c r="I37" s="145">
        <f t="shared" si="4"/>
        <v>55</v>
      </c>
      <c r="J37" s="27"/>
      <c r="K37" s="27">
        <f t="shared" si="2"/>
        <v>85</v>
      </c>
      <c r="L37" s="27"/>
    </row>
    <row r="38" spans="1:12" ht="12" customHeight="1">
      <c r="A38" s="25"/>
      <c r="B38" s="121" t="s">
        <v>81</v>
      </c>
      <c r="C38" s="117">
        <v>46</v>
      </c>
      <c r="D38" s="117">
        <v>88</v>
      </c>
      <c r="E38" s="27">
        <f t="shared" si="3"/>
        <v>134</v>
      </c>
      <c r="F38" s="117"/>
      <c r="G38" s="117">
        <v>63</v>
      </c>
      <c r="H38" s="117">
        <v>209</v>
      </c>
      <c r="I38" s="145">
        <f t="shared" si="4"/>
        <v>272</v>
      </c>
      <c r="J38" s="27"/>
      <c r="K38" s="27">
        <f t="shared" si="2"/>
        <v>406</v>
      </c>
      <c r="L38" s="27"/>
    </row>
    <row r="39" spans="1:12" ht="12" customHeight="1">
      <c r="A39" s="25"/>
      <c r="B39" s="25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2" s="14" customFormat="1" ht="12" customHeight="1">
      <c r="A40" s="182" t="s">
        <v>24</v>
      </c>
      <c r="B40" s="76"/>
      <c r="C40" s="72">
        <f>SUM(C41)</f>
        <v>114</v>
      </c>
      <c r="D40" s="72">
        <f>SUM(D41)</f>
        <v>166</v>
      </c>
      <c r="E40" s="72">
        <f>SUM(C40:D40)</f>
        <v>280</v>
      </c>
      <c r="F40" s="72"/>
      <c r="G40" s="72">
        <f>SUM(G41)</f>
        <v>327</v>
      </c>
      <c r="H40" s="72">
        <f>SUM(H41)</f>
        <v>508</v>
      </c>
      <c r="I40" s="72">
        <f>SUM(G40:H40)</f>
        <v>835</v>
      </c>
      <c r="J40" s="72"/>
      <c r="K40" s="72">
        <f>E40+I40</f>
        <v>1115</v>
      </c>
      <c r="L40" s="72"/>
    </row>
    <row r="41" spans="1:12" ht="12" customHeight="1">
      <c r="A41" s="25"/>
      <c r="B41" s="26" t="s">
        <v>25</v>
      </c>
      <c r="C41" s="117">
        <v>114</v>
      </c>
      <c r="D41" s="117">
        <v>166</v>
      </c>
      <c r="E41" s="27">
        <f>SUM(C41:D41)</f>
        <v>280</v>
      </c>
      <c r="F41" s="117"/>
      <c r="G41" s="117">
        <v>327</v>
      </c>
      <c r="H41" s="117">
        <v>508</v>
      </c>
      <c r="I41" s="145">
        <f>SUM(G41:H41)</f>
        <v>835</v>
      </c>
      <c r="J41" s="27"/>
      <c r="K41" s="27">
        <f>E41+I41</f>
        <v>1115</v>
      </c>
      <c r="L41" s="27"/>
    </row>
    <row r="42" spans="1:12" ht="12" customHeight="1">
      <c r="A42" s="25"/>
      <c r="B42" s="26"/>
      <c r="C42" s="146"/>
      <c r="D42" s="146"/>
      <c r="E42" s="146"/>
      <c r="F42" s="146"/>
      <c r="G42" s="146"/>
      <c r="H42" s="146"/>
      <c r="I42" s="146"/>
      <c r="J42" s="27"/>
      <c r="K42" s="27"/>
      <c r="L42" s="27"/>
    </row>
    <row r="43" spans="1:12" s="14" customFormat="1" ht="12" customHeight="1">
      <c r="A43" s="76" t="s">
        <v>128</v>
      </c>
      <c r="B43" s="182"/>
      <c r="C43" s="183">
        <f>SUM(C44:C50)</f>
        <v>213</v>
      </c>
      <c r="D43" s="183">
        <f>SUM(D44:D50)</f>
        <v>163</v>
      </c>
      <c r="E43" s="183">
        <f>SUM(E44:E50)</f>
        <v>376</v>
      </c>
      <c r="F43" s="183"/>
      <c r="G43" s="183">
        <f>SUM(G44:G50)</f>
        <v>534</v>
      </c>
      <c r="H43" s="183">
        <f>SUM(H44:H50)</f>
        <v>452</v>
      </c>
      <c r="I43" s="183">
        <f>SUM(I44:I50)</f>
        <v>986</v>
      </c>
      <c r="J43" s="72"/>
      <c r="K43" s="183">
        <f>SUM(K44:K50)</f>
        <v>1362</v>
      </c>
      <c r="L43" s="72"/>
    </row>
    <row r="44" spans="1:12" ht="12" customHeight="1">
      <c r="A44" s="25"/>
      <c r="B44" s="89" t="s">
        <v>66</v>
      </c>
      <c r="C44" s="117">
        <v>133</v>
      </c>
      <c r="D44" s="117">
        <v>83</v>
      </c>
      <c r="E44" s="27">
        <f aca="true" t="shared" si="5" ref="E44:E50">SUM(C44:D44)</f>
        <v>216</v>
      </c>
      <c r="F44" s="117"/>
      <c r="G44" s="117">
        <v>397</v>
      </c>
      <c r="H44" s="117">
        <v>254</v>
      </c>
      <c r="I44" s="145">
        <f aca="true" t="shared" si="6" ref="I44:I50">SUM(G44:H44)</f>
        <v>651</v>
      </c>
      <c r="J44" s="27"/>
      <c r="K44" s="27">
        <f>SUM(E44,I44)</f>
        <v>867</v>
      </c>
      <c r="L44" s="27"/>
    </row>
    <row r="45" spans="1:12" ht="12" customHeight="1">
      <c r="A45" s="25"/>
      <c r="B45" s="121" t="s">
        <v>189</v>
      </c>
      <c r="C45" s="117">
        <v>0</v>
      </c>
      <c r="D45" s="117">
        <v>1</v>
      </c>
      <c r="E45" s="27">
        <f t="shared" si="5"/>
        <v>1</v>
      </c>
      <c r="F45" s="117"/>
      <c r="G45" s="117">
        <v>1</v>
      </c>
      <c r="H45" s="117">
        <v>8</v>
      </c>
      <c r="I45" s="145">
        <f t="shared" si="6"/>
        <v>9</v>
      </c>
      <c r="J45" s="27"/>
      <c r="K45" s="27">
        <f aca="true" t="shared" si="7" ref="K45:K50">SUM(E45,I45)</f>
        <v>10</v>
      </c>
      <c r="L45" s="27"/>
    </row>
    <row r="46" spans="1:12" ht="12" customHeight="1">
      <c r="A46" s="25"/>
      <c r="B46" s="121" t="s">
        <v>190</v>
      </c>
      <c r="C46" s="117">
        <v>3</v>
      </c>
      <c r="D46" s="117">
        <v>11</v>
      </c>
      <c r="E46" s="27">
        <f t="shared" si="5"/>
        <v>14</v>
      </c>
      <c r="F46" s="117"/>
      <c r="G46" s="117">
        <v>6</v>
      </c>
      <c r="H46" s="117">
        <v>6</v>
      </c>
      <c r="I46" s="145">
        <f t="shared" si="6"/>
        <v>12</v>
      </c>
      <c r="J46" s="27"/>
      <c r="K46" s="27">
        <f t="shared" si="7"/>
        <v>26</v>
      </c>
      <c r="L46" s="27"/>
    </row>
    <row r="47" spans="1:12" ht="12" customHeight="1">
      <c r="A47" s="25"/>
      <c r="B47" s="121" t="s">
        <v>191</v>
      </c>
      <c r="C47" s="117">
        <v>2</v>
      </c>
      <c r="D47" s="117">
        <v>1</v>
      </c>
      <c r="E47" s="27">
        <f t="shared" si="5"/>
        <v>3</v>
      </c>
      <c r="F47" s="117"/>
      <c r="G47" s="117">
        <v>0</v>
      </c>
      <c r="H47" s="117">
        <v>2</v>
      </c>
      <c r="I47" s="145">
        <f t="shared" si="6"/>
        <v>2</v>
      </c>
      <c r="J47" s="27"/>
      <c r="K47" s="27">
        <f t="shared" si="7"/>
        <v>5</v>
      </c>
      <c r="L47" s="27"/>
    </row>
    <row r="48" spans="1:12" ht="12" customHeight="1">
      <c r="A48" s="25"/>
      <c r="B48" s="121" t="s">
        <v>192</v>
      </c>
      <c r="C48" s="117">
        <v>20</v>
      </c>
      <c r="D48" s="117">
        <v>23</v>
      </c>
      <c r="E48" s="27">
        <f t="shared" si="5"/>
        <v>43</v>
      </c>
      <c r="F48" s="117"/>
      <c r="G48" s="117">
        <v>8</v>
      </c>
      <c r="H48" s="117">
        <v>27</v>
      </c>
      <c r="I48" s="145">
        <f t="shared" si="6"/>
        <v>35</v>
      </c>
      <c r="J48" s="27"/>
      <c r="K48" s="27">
        <f t="shared" si="7"/>
        <v>78</v>
      </c>
      <c r="L48" s="27"/>
    </row>
    <row r="49" spans="1:12" ht="12" customHeight="1">
      <c r="A49" s="25"/>
      <c r="B49" s="121" t="s">
        <v>193</v>
      </c>
      <c r="C49" s="117">
        <v>0</v>
      </c>
      <c r="D49" s="117">
        <v>0</v>
      </c>
      <c r="E49" s="27">
        <f t="shared" si="5"/>
        <v>0</v>
      </c>
      <c r="F49" s="117"/>
      <c r="G49" s="117">
        <v>2</v>
      </c>
      <c r="H49" s="117">
        <v>2</v>
      </c>
      <c r="I49" s="145">
        <f t="shared" si="6"/>
        <v>4</v>
      </c>
      <c r="J49" s="27"/>
      <c r="K49" s="27">
        <f t="shared" si="7"/>
        <v>4</v>
      </c>
      <c r="L49" s="27"/>
    </row>
    <row r="50" spans="1:12" ht="12" customHeight="1">
      <c r="A50" s="25"/>
      <c r="B50" s="89" t="s">
        <v>53</v>
      </c>
      <c r="C50" s="117">
        <v>55</v>
      </c>
      <c r="D50" s="117">
        <v>44</v>
      </c>
      <c r="E50" s="27">
        <f t="shared" si="5"/>
        <v>99</v>
      </c>
      <c r="F50" s="117"/>
      <c r="G50" s="117">
        <v>120</v>
      </c>
      <c r="H50" s="117">
        <v>153</v>
      </c>
      <c r="I50" s="145">
        <f t="shared" si="6"/>
        <v>273</v>
      </c>
      <c r="J50" s="27"/>
      <c r="K50" s="27">
        <f t="shared" si="7"/>
        <v>372</v>
      </c>
      <c r="L50" s="27"/>
    </row>
    <row r="51" spans="1:12" ht="12" customHeight="1">
      <c r="A51" s="25"/>
      <c r="B51" s="89"/>
      <c r="C51" s="117"/>
      <c r="D51" s="117"/>
      <c r="E51" s="117"/>
      <c r="F51" s="117"/>
      <c r="G51" s="117"/>
      <c r="H51" s="117"/>
      <c r="I51" s="117"/>
      <c r="J51" s="27"/>
      <c r="K51" s="27"/>
      <c r="L51" s="27"/>
    </row>
    <row r="52" spans="1:12" s="14" customFormat="1" ht="12" customHeight="1">
      <c r="A52" s="76" t="s">
        <v>145</v>
      </c>
      <c r="B52" s="182"/>
      <c r="C52" s="183">
        <f>SUM(C53)</f>
        <v>62</v>
      </c>
      <c r="D52" s="183">
        <f>SUM(D53)</f>
        <v>28</v>
      </c>
      <c r="E52" s="183">
        <f>SUM(E53)</f>
        <v>90</v>
      </c>
      <c r="F52" s="183"/>
      <c r="G52" s="183">
        <f>SUM(G53)</f>
        <v>183</v>
      </c>
      <c r="H52" s="183">
        <f>SUM(H53)</f>
        <v>102</v>
      </c>
      <c r="I52" s="183">
        <f>SUM(I53)</f>
        <v>285</v>
      </c>
      <c r="J52" s="72"/>
      <c r="K52" s="183">
        <f>SUM(K53)</f>
        <v>375</v>
      </c>
      <c r="L52" s="72"/>
    </row>
    <row r="53" spans="1:12" ht="12" customHeight="1">
      <c r="A53" s="25"/>
      <c r="B53" s="89" t="s">
        <v>66</v>
      </c>
      <c r="C53" s="117">
        <v>62</v>
      </c>
      <c r="D53" s="117">
        <v>28</v>
      </c>
      <c r="E53" s="27">
        <f>SUM(C53:D53)</f>
        <v>90</v>
      </c>
      <c r="F53" s="117"/>
      <c r="G53" s="117">
        <v>183</v>
      </c>
      <c r="H53" s="117">
        <v>102</v>
      </c>
      <c r="I53" s="145">
        <f>SUM(G53:H53)</f>
        <v>285</v>
      </c>
      <c r="J53" s="27"/>
      <c r="K53" s="27">
        <f>SUM(E53,I53)</f>
        <v>375</v>
      </c>
      <c r="L53" s="27"/>
    </row>
    <row r="54" spans="1:12" ht="12" customHeight="1">
      <c r="A54" s="25"/>
      <c r="B54" s="89"/>
      <c r="C54" s="117"/>
      <c r="D54" s="117"/>
      <c r="E54" s="117"/>
      <c r="F54" s="117"/>
      <c r="G54" s="117"/>
      <c r="H54" s="117"/>
      <c r="I54" s="117"/>
      <c r="J54" s="27"/>
      <c r="K54" s="27"/>
      <c r="L54" s="27"/>
    </row>
    <row r="55" spans="1:12" s="14" customFormat="1" ht="12" customHeight="1">
      <c r="A55" s="76" t="s">
        <v>139</v>
      </c>
      <c r="B55" s="184"/>
      <c r="C55" s="185">
        <f>SUM(C56)</f>
        <v>39</v>
      </c>
      <c r="D55" s="185">
        <f>SUM(D56)</f>
        <v>66</v>
      </c>
      <c r="E55" s="185">
        <f>SUM(E56)</f>
        <v>105</v>
      </c>
      <c r="F55" s="185"/>
      <c r="G55" s="185">
        <f>SUM(G56)</f>
        <v>35</v>
      </c>
      <c r="H55" s="185">
        <f>SUM(H56)</f>
        <v>58</v>
      </c>
      <c r="I55" s="185">
        <f>SUM(I56)</f>
        <v>93</v>
      </c>
      <c r="J55" s="72"/>
      <c r="K55" s="185">
        <f>SUM(K56)</f>
        <v>198</v>
      </c>
      <c r="L55" s="72"/>
    </row>
    <row r="56" spans="1:12" ht="12" customHeight="1">
      <c r="A56" s="25"/>
      <c r="B56" s="171" t="s">
        <v>25</v>
      </c>
      <c r="C56" s="117">
        <v>39</v>
      </c>
      <c r="D56" s="117">
        <v>66</v>
      </c>
      <c r="E56" s="27">
        <f>SUM(C56:D56)</f>
        <v>105</v>
      </c>
      <c r="F56" s="117"/>
      <c r="G56" s="117">
        <v>35</v>
      </c>
      <c r="H56" s="117">
        <v>58</v>
      </c>
      <c r="I56" s="145">
        <f>SUM(G56:H56)</f>
        <v>93</v>
      </c>
      <c r="J56" s="27"/>
      <c r="K56" s="27">
        <f>SUM(E56,I56)</f>
        <v>198</v>
      </c>
      <c r="L56" s="27"/>
    </row>
    <row r="57" spans="1:12" ht="12" customHeight="1">
      <c r="A57" s="25"/>
      <c r="B57" s="171"/>
      <c r="C57" s="117"/>
      <c r="D57" s="117"/>
      <c r="E57" s="27"/>
      <c r="F57" s="117"/>
      <c r="G57" s="117"/>
      <c r="H57" s="117"/>
      <c r="I57" s="145"/>
      <c r="J57" s="27"/>
      <c r="K57" s="27"/>
      <c r="L57" s="27"/>
    </row>
    <row r="58" spans="1:12" s="14" customFormat="1" ht="12" customHeight="1">
      <c r="A58" s="181" t="s">
        <v>69</v>
      </c>
      <c r="B58" s="76"/>
      <c r="C58" s="194" t="s">
        <v>100</v>
      </c>
      <c r="D58" s="194" t="s">
        <v>100</v>
      </c>
      <c r="E58" s="194" t="s">
        <v>100</v>
      </c>
      <c r="F58" s="72"/>
      <c r="G58" s="72">
        <f>SUM(G59)</f>
        <v>25</v>
      </c>
      <c r="H58" s="72">
        <f>SUM(H59)</f>
        <v>588</v>
      </c>
      <c r="I58" s="72">
        <f>SUM(G58:H58)</f>
        <v>613</v>
      </c>
      <c r="J58" s="72"/>
      <c r="K58" s="72">
        <f>SUM(I58)</f>
        <v>613</v>
      </c>
      <c r="L58" s="72"/>
    </row>
    <row r="59" spans="1:12" ht="12" customHeight="1">
      <c r="A59" s="25"/>
      <c r="B59" s="26" t="s">
        <v>70</v>
      </c>
      <c r="C59" s="194" t="s">
        <v>100</v>
      </c>
      <c r="D59" s="194" t="s">
        <v>100</v>
      </c>
      <c r="E59" s="194" t="s">
        <v>100</v>
      </c>
      <c r="F59" s="117"/>
      <c r="G59" s="1">
        <v>25</v>
      </c>
      <c r="H59" s="1">
        <v>588</v>
      </c>
      <c r="I59" s="145">
        <f>SUM(G59:H59)</f>
        <v>613</v>
      </c>
      <c r="J59" s="27"/>
      <c r="K59" s="27">
        <f>SUM(I59)</f>
        <v>613</v>
      </c>
      <c r="L59" s="27"/>
    </row>
    <row r="60" spans="1:12" ht="12" customHeight="1">
      <c r="A60" s="25"/>
      <c r="B60" s="171"/>
      <c r="C60" s="117"/>
      <c r="D60" s="117"/>
      <c r="E60" s="27"/>
      <c r="F60" s="117"/>
      <c r="G60" s="117"/>
      <c r="H60" s="117"/>
      <c r="I60" s="145"/>
      <c r="J60" s="27"/>
      <c r="K60" s="27"/>
      <c r="L60" s="27"/>
    </row>
    <row r="61" spans="1:12" s="14" customFormat="1" ht="12" customHeight="1">
      <c r="A61" s="76" t="s">
        <v>20</v>
      </c>
      <c r="B61" s="182"/>
      <c r="C61" s="183">
        <f>SUM(C62)</f>
        <v>24</v>
      </c>
      <c r="D61" s="183">
        <f>SUM(D62)</f>
        <v>91</v>
      </c>
      <c r="E61" s="183">
        <f>SUM(E62)</f>
        <v>115</v>
      </c>
      <c r="F61" s="183"/>
      <c r="G61" s="183">
        <f>SUM(G62)</f>
        <v>28</v>
      </c>
      <c r="H61" s="183">
        <f>SUM(H62)</f>
        <v>189</v>
      </c>
      <c r="I61" s="183">
        <f>SUM(I62)</f>
        <v>217</v>
      </c>
      <c r="J61" s="72"/>
      <c r="K61" s="183">
        <f>SUM(K62)</f>
        <v>332</v>
      </c>
      <c r="L61" s="72"/>
    </row>
    <row r="62" spans="1:12" ht="12" customHeight="1">
      <c r="A62" s="25"/>
      <c r="B62" s="87" t="s">
        <v>21</v>
      </c>
      <c r="C62" s="146">
        <v>24</v>
      </c>
      <c r="D62" s="146">
        <v>91</v>
      </c>
      <c r="E62" s="27">
        <f>SUM(C62:D62)</f>
        <v>115</v>
      </c>
      <c r="F62" s="146"/>
      <c r="G62" s="146">
        <v>28</v>
      </c>
      <c r="H62" s="146">
        <v>189</v>
      </c>
      <c r="I62" s="145">
        <f>SUM(G62:H62)</f>
        <v>217</v>
      </c>
      <c r="J62" s="27"/>
      <c r="K62" s="27">
        <f>E62+I62</f>
        <v>332</v>
      </c>
      <c r="L62" s="27"/>
    </row>
    <row r="63" spans="1:12" ht="12" customHeight="1">
      <c r="A63" s="25"/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</row>
    <row r="64" spans="1:12" s="109" customFormat="1" ht="15" customHeight="1">
      <c r="A64" s="168" t="s">
        <v>151</v>
      </c>
      <c r="B64" s="168"/>
      <c r="C64" s="129">
        <f>C65</f>
        <v>1</v>
      </c>
      <c r="D64" s="129">
        <f>D65</f>
        <v>103</v>
      </c>
      <c r="E64" s="129">
        <f>E65</f>
        <v>104</v>
      </c>
      <c r="F64" s="129"/>
      <c r="G64" s="129">
        <f>G65</f>
        <v>44</v>
      </c>
      <c r="H64" s="129">
        <f>H65</f>
        <v>946</v>
      </c>
      <c r="I64" s="129">
        <f>I65</f>
        <v>990</v>
      </c>
      <c r="J64" s="129"/>
      <c r="K64" s="129">
        <f>K65</f>
        <v>1094</v>
      </c>
      <c r="L64" s="107"/>
    </row>
    <row r="65" spans="1:12" s="163" customFormat="1" ht="12" customHeight="1">
      <c r="A65" s="168" t="s">
        <v>69</v>
      </c>
      <c r="B65" s="168"/>
      <c r="C65" s="129">
        <v>1</v>
      </c>
      <c r="D65" s="129">
        <v>103</v>
      </c>
      <c r="E65" s="27">
        <f>SUM(C65:D65)</f>
        <v>104</v>
      </c>
      <c r="F65" s="129"/>
      <c r="G65" s="129">
        <v>44</v>
      </c>
      <c r="H65" s="129">
        <v>946</v>
      </c>
      <c r="I65" s="145">
        <f>SUM(G65:H65)</f>
        <v>990</v>
      </c>
      <c r="J65" s="129"/>
      <c r="K65" s="129">
        <f>SUM(E65,I65)</f>
        <v>1094</v>
      </c>
      <c r="L65" s="129"/>
    </row>
    <row r="66" spans="1:12" s="109" customFormat="1" ht="12" customHeight="1">
      <c r="A66" s="113"/>
      <c r="B66" s="113"/>
      <c r="C66" s="112"/>
      <c r="D66" s="112"/>
      <c r="E66" s="112"/>
      <c r="F66" s="112"/>
      <c r="G66" s="112"/>
      <c r="H66" s="112"/>
      <c r="I66" s="112"/>
      <c r="J66" s="112"/>
      <c r="K66" s="112"/>
      <c r="L66" s="112"/>
    </row>
    <row r="67" spans="1:12" ht="9" customHeight="1">
      <c r="A67" s="25"/>
      <c r="B67" s="25"/>
      <c r="C67" s="27"/>
      <c r="D67" s="27"/>
      <c r="E67" s="27"/>
      <c r="F67" s="27"/>
      <c r="G67" s="27"/>
      <c r="H67" s="27"/>
      <c r="I67" s="27"/>
      <c r="J67" s="27"/>
      <c r="K67" s="27"/>
      <c r="L67" s="27"/>
    </row>
    <row r="68" spans="1:12" ht="12" customHeight="1">
      <c r="A68" s="76" t="s">
        <v>105</v>
      </c>
      <c r="B68" s="76"/>
      <c r="C68" s="129">
        <f>SUM(C64,C14,C10)</f>
        <v>1997</v>
      </c>
      <c r="D68" s="129">
        <f>SUM(D64,D14,D10)</f>
        <v>1550</v>
      </c>
      <c r="E68" s="129">
        <f>SUM(E64,E14,E10)</f>
        <v>3547</v>
      </c>
      <c r="F68" s="129"/>
      <c r="G68" s="129">
        <f>SUM(G64,G14,G10)</f>
        <v>4508</v>
      </c>
      <c r="H68" s="129">
        <f>SUM(H64,H14,H10)</f>
        <v>5194</v>
      </c>
      <c r="I68" s="129">
        <f>SUM(I64,I14,I10)</f>
        <v>9702</v>
      </c>
      <c r="J68" s="129"/>
      <c r="K68" s="129">
        <f>SUM(K64,K14,K10)</f>
        <v>13249</v>
      </c>
      <c r="L68" s="27"/>
    </row>
    <row r="69" spans="1:12" ht="9" customHeight="1">
      <c r="A69" s="5"/>
      <c r="B69" s="5"/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spans="1:12" ht="12.75" customHeight="1">
      <c r="A70" s="25"/>
      <c r="B70" s="25"/>
      <c r="C70" s="27"/>
      <c r="D70" s="27"/>
      <c r="E70" s="27"/>
      <c r="F70" s="27"/>
      <c r="G70" s="27"/>
      <c r="H70" s="27"/>
      <c r="I70" s="27"/>
      <c r="J70" s="27"/>
      <c r="K70" s="27"/>
      <c r="L70" s="27"/>
    </row>
    <row r="71" ht="12" customHeight="1">
      <c r="A71" s="98" t="s">
        <v>172</v>
      </c>
    </row>
    <row r="72" ht="12" customHeight="1">
      <c r="A72" s="97" t="s">
        <v>129</v>
      </c>
    </row>
    <row r="73" ht="12" customHeight="1">
      <c r="A73" s="24" t="s">
        <v>156</v>
      </c>
    </row>
    <row r="74" ht="12" customHeight="1">
      <c r="A74" s="15"/>
    </row>
    <row r="75" spans="1:12" ht="12" customHeight="1">
      <c r="A75" s="83" t="s">
        <v>106</v>
      </c>
      <c r="B75" s="25"/>
      <c r="C75" s="91"/>
      <c r="D75" s="91"/>
      <c r="E75" s="91"/>
      <c r="F75" s="27"/>
      <c r="G75" s="91"/>
      <c r="H75" s="91"/>
      <c r="I75" s="91"/>
      <c r="J75" s="27"/>
      <c r="K75" s="27"/>
      <c r="L75" s="27"/>
    </row>
    <row r="76" spans="1:12" ht="12" customHeight="1">
      <c r="A76" s="25"/>
      <c r="B76" s="25"/>
      <c r="C76" s="27"/>
      <c r="D76" s="27"/>
      <c r="E76" s="27"/>
      <c r="F76" s="27"/>
      <c r="G76" s="27"/>
      <c r="H76" s="27"/>
      <c r="I76" s="27"/>
      <c r="J76" s="27"/>
      <c r="K76" s="27"/>
      <c r="L76" s="27"/>
    </row>
    <row r="225" ht="9" customHeight="1"/>
    <row r="226" ht="13.5" customHeight="1"/>
    <row r="227" ht="8.25" customHeight="1"/>
  </sheetData>
  <mergeCells count="1">
    <mergeCell ref="A1:K1"/>
  </mergeCells>
  <printOptions horizontalCentered="1"/>
  <pageMargins left="0.3937007874015748" right="0.3937007874015748" top="0.5905511811023623" bottom="0.3937007874015748" header="0.5118110236220472" footer="0"/>
  <pageSetup horizontalDpi="600" verticalDpi="600" orientation="landscape" scale="80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Maquina_5</cp:lastModifiedBy>
  <cp:lastPrinted>2007-09-19T19:46:51Z</cp:lastPrinted>
  <dcterms:created xsi:type="dcterms:W3CDTF">2000-11-10T20:23:40Z</dcterms:created>
  <dcterms:modified xsi:type="dcterms:W3CDTF">2007-10-11T16:35:00Z</dcterms:modified>
  <cp:category/>
  <cp:version/>
  <cp:contentType/>
  <cp:contentStatus/>
</cp:coreProperties>
</file>